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V:\Treasury\Funding\Covered Bonds\Harmonised Transparency Template\2022\09 September 2022\For Publication\"/>
    </mc:Choice>
  </mc:AlternateContent>
  <xr:revisionPtr revIDLastSave="0" documentId="13_ncr:1_{3C378E0D-5F7F-4284-B0EB-773198EA0FC0}" xr6:coauthVersionLast="47" xr6:coauthVersionMax="47" xr10:uidLastSave="{00000000-0000-0000-0000-000000000000}"/>
  <bookViews>
    <workbookView xWindow="-120" yWindow="-12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Covered Bond Report" sheetId="14" r:id="rId6"/>
    <sheet name="E. Optional ECB-ECAIs data" sheetId="18" r:id="rId7"/>
    <sheet name="F1. Sustainable M data" sheetId="19" r:id="rId8"/>
    <sheet name="G1. Crisis M Payment Holidays" sheetId="22"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Introduction!$B$2:$J$39</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D191" i="9" l="1"/>
  <c r="D192" i="9"/>
  <c r="D193" i="9"/>
  <c r="D194" i="9"/>
  <c r="D195" i="9"/>
  <c r="D196" i="9"/>
  <c r="D197" i="9"/>
  <c r="D198" i="9"/>
  <c r="D199" i="9"/>
  <c r="D200" i="9"/>
  <c r="D201" i="9"/>
  <c r="D202" i="9"/>
  <c r="D203" i="9"/>
  <c r="D204" i="9"/>
  <c r="D205" i="9"/>
  <c r="D206" i="9"/>
  <c r="D207" i="9"/>
  <c r="D208" i="9"/>
  <c r="D209" i="9"/>
  <c r="D190" i="9"/>
  <c r="F181" i="9"/>
  <c r="F180" i="9"/>
  <c r="F173" i="9"/>
  <c r="F174" i="9"/>
  <c r="F172" i="9"/>
  <c r="F171" i="9"/>
  <c r="F170" i="9"/>
  <c r="F162" i="9"/>
  <c r="F161" i="9"/>
  <c r="F160" i="9"/>
  <c r="F152" i="9"/>
  <c r="F151" i="9"/>
  <c r="F150" i="9"/>
  <c r="F111" i="9"/>
  <c r="F110" i="9"/>
  <c r="F109" i="9"/>
  <c r="F108" i="9"/>
  <c r="F107" i="9"/>
  <c r="F106" i="9"/>
  <c r="F105" i="9"/>
  <c r="F103" i="9"/>
  <c r="F102" i="9"/>
  <c r="F101" i="9"/>
  <c r="F100" i="9"/>
  <c r="F99" i="9"/>
  <c r="F112" i="9"/>
  <c r="F104" i="9"/>
  <c r="F36" i="9"/>
  <c r="F10" i="5" l="1"/>
  <c r="F9" i="5"/>
  <c r="D367" i="19" l="1"/>
  <c r="G355" i="19" s="1"/>
  <c r="C367" i="19"/>
  <c r="F355" i="19" s="1"/>
  <c r="D346" i="9"/>
  <c r="C346" i="9"/>
  <c r="C585" i="9"/>
  <c r="D585" i="9"/>
  <c r="D636" i="19"/>
  <c r="C636" i="19"/>
  <c r="D618" i="9"/>
  <c r="C618" i="9"/>
  <c r="G293" i="8"/>
  <c r="F293" i="8"/>
  <c r="F307"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F370" i="9" l="1"/>
  <c r="G312" i="9"/>
  <c r="G314" i="9"/>
  <c r="G316" i="9"/>
  <c r="G318" i="9"/>
  <c r="G320" i="9"/>
  <c r="G323" i="9"/>
  <c r="G327" i="9"/>
  <c r="G319" i="9"/>
  <c r="G310" i="9"/>
  <c r="G328" i="9" s="1"/>
  <c r="G324" i="9"/>
  <c r="G321" i="9"/>
  <c r="G325" i="9"/>
  <c r="G322" i="9"/>
  <c r="G311" i="9"/>
  <c r="G313" i="9"/>
  <c r="G315" i="9"/>
  <c r="G317" i="9"/>
  <c r="G326" i="9"/>
  <c r="F321" i="9"/>
  <c r="F323" i="9"/>
  <c r="F325" i="9"/>
  <c r="F327" i="9"/>
  <c r="F314" i="9"/>
  <c r="F318" i="9"/>
  <c r="F311" i="9"/>
  <c r="F313" i="9"/>
  <c r="F315" i="9"/>
  <c r="F317" i="9"/>
  <c r="F319" i="9"/>
  <c r="F322" i="9"/>
  <c r="F326" i="9"/>
  <c r="F312" i="9"/>
  <c r="F320" i="9"/>
  <c r="F310" i="9"/>
  <c r="F328" i="9" s="1"/>
  <c r="F324" i="9"/>
  <c r="F316" i="9"/>
  <c r="G596" i="19"/>
  <c r="G601" i="19"/>
  <c r="G600" i="19"/>
  <c r="G599" i="19"/>
  <c r="G598" i="19"/>
  <c r="F591" i="19"/>
  <c r="F599" i="19"/>
  <c r="F601" i="19"/>
  <c r="F597" i="19"/>
  <c r="F600" i="19"/>
  <c r="F598" i="19"/>
  <c r="F578"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45" i="8" s="1"/>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307" i="8"/>
  <c r="C295" i="8"/>
  <c r="C307" i="8"/>
  <c r="C293" i="8"/>
  <c r="C291" i="8"/>
  <c r="D291" i="8"/>
  <c r="D293"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<sst xmlns="http://schemas.openxmlformats.org/spreadsheetml/2006/main" count="5514" uniqueCount="2796">
  <si>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</si>
  <si>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</si>
  <si>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</si>
  <si>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</si>
  <si>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</si>
  <si>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</si>
  <si>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</si>
  <si>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</si>
  <si>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</si>
  <si>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</si>
  <si>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</si>
  <si>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</si>
  <si>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</si>
  <si>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</si>
  <si>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</si>
  <si>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</si>
  <si>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</si>
  <si>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</si>
  <si>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</si>
  <si>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</si>
  <si>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</si>
  <si>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</si>
  <si>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</si>
  <si>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</si>
  <si>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</si>
  <si>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</si>
  <si>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</si>
  <si>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</si>
  <si>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</si>
  <si>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</si>
  <si>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</si>
  <si>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</si>
  <si>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</si>
  <si>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</si>
  <si>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</si>
  <si>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</si>
  <si>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</si>
  <si>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</si>
  <si>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</si>
  <si>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</si>
  <si>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</si>
  <si>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</si>
  <si>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</si>
  <si>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</si>
  <si>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</si>
  <si>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</si>
  <si>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</si>
  <si>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</si>
  <si>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</si>
  <si>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</si>
  <si>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</si>
  <si>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</si>
  <si>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</si>
  <si>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</si>
  <si>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</si>
  <si>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</si>
  <si>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</si>
  <si>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</si>
  <si>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</si>
  <si>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</si>
  <si>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</si>
  <si>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</si>
  <si>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</si>
  <si>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</si>
  <si>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</si>
  <si>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</si>
  <si>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</si>
  <si>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</si>
  <si>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</si>
  <si>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</si>
  <si>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</si>
  <si>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</si>
  <si>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</si>
  <si>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</si>
  <si>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</si>
  <si>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</si>
  <si>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</si>
  <si>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</si>
  <si>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</si>
  <si>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</si>
  <si>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</si>
  <si>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</si>
  <si>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</si>
  <si>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</si>
  <si>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</si>
  <si>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</si>
  <si>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</si>
  <si>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</si>
  <si>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</si>
  <si>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</si>
  <si>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</si>
  <si>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</si>
  <si>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</si>
  <si>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</si>
  <si>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</si>
  <si>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</si>
  <si>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</si>
  <si>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</si>
  <si>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</si>
  <si>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</si>
  <si>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</si>
  <si>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</si>
  <si>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</si>
  <si>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</si>
  <si>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</si>
  <si>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</si>
  <si>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</si>
  <si>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</si>
  <si>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</si>
  <si>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</si>
  <si>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</si>
  <si>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</si>
  <si>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</si>
  <si>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</si>
  <si>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</si>
  <si>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</si>
  <si>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</si>
  <si>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</si>
  <si>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</si>
  <si>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</si>
  <si>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</si>
  <si>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</si>
  <si>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</si>
  <si>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</si>
  <si>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</si>
  <si>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</si>
  <si>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</si>
  <si>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</si>
  <si>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</si>
  <si>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</si>
  <si>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</si>
  <si>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</si>
  <si>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</si>
  <si>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</si>
  <si>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</si>
  <si>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</si>
  <si>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</si>
  <si>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</si>
  <si>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</si>
  <si>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</si>
  <si>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</si>
  <si>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</si>
  <si>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</si>
  <si>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</si>
  <si>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</si>
  <si>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</si>
  <si>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</si>
  <si>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</si>
  <si>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</si>
  <si>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</si>
  <si>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</si>
  <si>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</si>
  <si>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</si>
  <si>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</si>
  <si>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</si>
  <si>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</si>
  <si>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</si>
  <si>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</si>
  <si>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</si>
  <si>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</si>
  <si>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</si>
  <si>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</si>
  <si>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</si>
  <si>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</si>
  <si>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</si>
  <si>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</si>
  <si>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</si>
  <si>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</si>
  <si>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</si>
  <si>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</si>
  <si>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</si>
  <si>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</si>
  <si>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</si>
  <si>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</si>
  <si>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</si>
  <si>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</si>
  <si>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</si>
  <si>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</si>
  <si>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</si>
  <si>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</si>
  <si>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</si>
  <si>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</si>
  <si>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</si>
  <si>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</si>
  <si>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</si>
  <si>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</si>
  <si>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</si>
  <si>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</si>
  <si>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</si>
  <si>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</si>
  <si>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</si>
  <si>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</si>
  <si>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</si>
  <si>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</si>
  <si>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</si>
  <si>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</si>
  <si>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</si>
  <si>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</si>
  <si>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</si>
  <si>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</si>
  <si>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</si>
  <si>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</si>
  <si>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</si>
  <si>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</si>
  <si>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</si>
  <si>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</si>
  <si>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</si>
  <si>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</si>
  <si>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</si>
  <si>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</si>
  <si>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</si>
  <si>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</si>
  <si>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</si>
  <si>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</si>
  <si>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</si>
  <si>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</si>
  <si>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</si>
  <si>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</si>
  <si>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</si>
  <si>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</si>
  <si>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</si>
  <si>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</si>
  <si>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</si>
  <si>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</si>
  <si>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</si>
  <si>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</si>
  <si>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</si>
  <si>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</si>
  <si>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</si>
  <si>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</si>
  <si>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</si>
  <si>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</si>
  <si>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</si>
  <si>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</si>
  <si>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</si>
  <si>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</si>
  <si>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</si>
  <si>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</si>
  <si>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</si>
  <si>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</si>
  <si>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</si>
  <si>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</si>
  <si>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</si>
  <si>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</si>
  <si>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</si>
  <si>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</si>
  <si>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</si>
  <si>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</si>
  <si>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</si>
  <si>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</si>
  <si>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</si>
  <si>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</si>
  <si>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</si>
  <si>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</si>
  <si>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</si>
  <si>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</si>
  <si>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</si>
  <si>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</si>
  <si>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</si>
  <si>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</si>
  <si>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</si>
  <si>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</si>
  <si>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</si>
  <si>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</si>
  <si>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</si>
  <si>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</si>
  <si>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</si>
  <si>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</si>
  <si>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</si>
  <si>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</si>
  <si>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</si>
  <si>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</si>
  <si>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</si>
  <si>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</si>
  <si>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</si>
  <si>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</si>
  <si>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</si>
  <si>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</si>
  <si>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</si>
  <si>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</si>
  <si>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</si>
  <si>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</si>
  <si>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</si>
  <si>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</si>
  <si>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</si>
  <si>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</si>
  <si>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</si>
  <si>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</si>
  <si>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</si>
  <si>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</si>
  <si>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</si>
  <si>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</si>
  <si>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</si>
  <si>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</si>
  <si>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</si>
  <si>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</si>
  <si>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</si>
  <si>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</si>
  <si>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</si>
  <si>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</si>
  <si>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</si>
  <si>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</si>
  <si>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</si>
  <si>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</si>
  <si>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</si>
  <si>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</si>
  <si>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</si>
  <si>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</si>
  <si>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</si>
  <si>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</si>
  <si>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</si>
  <si>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</si>
  <si>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</si>
  <si>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</si>
  <si>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</si>
  <si>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</si>
  <si>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</si>
  <si>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</si>
  <si>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</si>
  <si>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</si>
  <si>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</si>
  <si>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</si>
  <si>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</si>
  <si>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</si>
  <si>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</si>
  <si>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</si>
  <si>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</si>
  <si>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</si>
  <si>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</si>
  <si>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</si>
  <si>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</si>
  <si>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</si>
  <si>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</si>
  <si>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</si>
  <si>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</si>
  <si>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</si>
  <si>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</si>
  <si>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</si>
  <si>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</si>
  <si>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</si>
  <si>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</si>
  <si>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</si>
  <si>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</si>
  <si>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</si>
  <si>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</si>
  <si>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</si>
  <si>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</si>
  <si>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</si>
  <si>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</si>
  <si>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</si>
  <si>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</si>
  <si>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</si>
  <si>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</si>
  <si>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</si>
  <si>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</si>
  <si>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</si>
  <si>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</si>
  <si>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</si>
  <si>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</si>
  <si>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</si>
  <si>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</si>
  <si>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</si>
  <si>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</si>
  <si>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</si>
  <si>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</si>
  <si>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</si>
  <si>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</si>
  <si>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</si>
  <si>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</si>
  <si>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</si>
  <si>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</si>
  <si>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</si>
  <si>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</si>
  <si>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</si>
  <si>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</si>
  <si>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</si>
  <si>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</si>
  <si>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</si>
  <si>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</si>
  <si>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</si>
  <si>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</si>
  <si>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</si>
  <si>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</si>
  <si>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</si>
  <si>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</si>
  <si>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</si>
  <si>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</si>
  <si>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</si>
  <si>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</si>
  <si>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</si>
  <si>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</si>
  <si>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</si>
  <si>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</si>
  <si>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</si>
  <si>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</si>
  <si>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</si>
  <si>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</si>
  <si>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</si>
  <si>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</si>
  <si>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</si>
  <si>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</si>
  <si>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</si>
  <si>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</si>
  <si>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</si>
  <si>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</si>
  <si>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</si>
  <si>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</si>
  <si>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</si>
  <si>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</si>
  <si>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</si>
  <si>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</si>
  <si>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</si>
  <si>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</si>
  <si>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</si>
  <si>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</si>
  <si>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</si>
  <si>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</si>
  <si>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</si>
  <si>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</si>
  <si>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</si>
  <si>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</si>
  <si>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</si>
  <si>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</si>
  <si>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</si>
  <si>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</si>
  <si>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</si>
  <si>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</si>
  <si>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</si>
  <si>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</si>
  <si>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</si>
  <si>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</si>
  <si>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</si>
  <si>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</si>
  <si>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</si>
  <si>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</si>
  <si>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</si>
  <si>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</si>
  <si>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</si>
  <si>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</si>
  <si>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</si>
  <si>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</si>
  <si>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</si>
  <si>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</si>
  <si>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</si>
  <si>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</si>
  <si>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</si>
  <si>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</si>
  <si>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</si>
  <si>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</si>
  <si>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</si>
  <si>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</si>
  <si>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</si>
  <si>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</si>
  <si>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</si>
  <si>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</si>
  <si>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</si>
  <si>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</si>
  <si>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</si>
  <si>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</si>
  <si>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</si>
  <si>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</si>
  <si>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</si>
  <si>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</si>
  <si>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</si>
  <si>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</si>
  <si>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</si>
  <si>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</si>
  <si>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</si>
  <si>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</si>
  <si>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</si>
  <si>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</si>
  <si>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</si>
  <si>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</si>
  <si>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</si>
  <si>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</si>
  <si>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</si>
  <si>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</si>
  <si>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</si>
  <si>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</si>
  <si>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</si>
  <si>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</si>
  <si>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</si>
  <si>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</si>
  <si>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</si>
  <si>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</si>
  <si>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</si>
  <si>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</si>
  <si>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</si>
  <si>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</si>
  <si>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</si>
  <si>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</si>
  <si>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</si>
  <si>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</si>
  <si>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</si>
  <si>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</si>
  <si>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</si>
  <si>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</si>
  <si>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</si>
  <si>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</si>
  <si>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</si>
  <si>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</si>
  <si>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</si>
  <si>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</si>
  <si>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</si>
  <si>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</si>
  <si>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</si>
  <si>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</si>
  <si>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</si>
  <si>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</si>
  <si>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</si>
  <si>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</si>
  <si>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</si>
  <si>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</si>
  <si>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</si>
  <si>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</si>
  <si>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</si>
  <si>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</si>
  <si>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</si>
  <si>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</si>
  <si>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</si>
  <si>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</si>
  <si>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</si>
  <si>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</si>
  <si>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</si>
  <si>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</si>
  <si>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</si>
  <si>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</si>
  <si>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</si>
  <si>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</si>
  <si>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</si>
  <si>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</si>
  <si>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</si>
  <si>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</si>
  <si>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</si>
  <si>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</si>
  <si>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</si>
  <si>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</si>
  <si>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</si>
  <si>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</si>
  <si>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</si>
  <si>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</si>
  <si>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</si>
  <si>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</si>
  <si>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</si>
  <si>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</si>
  <si>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</si>
  <si>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</si>
  <si>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</si>
  <si>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</si>
  <si>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</si>
  <si>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</si>
  <si>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</si>
  <si>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</si>
  <si>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</si>
  <si>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</si>
  <si>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</si>
  <si>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</si>
  <si>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</si>
  <si>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</si>
  <si>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</si>
  <si>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</si>
  <si>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</si>
  <si>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</si>
  <si>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</si>
  <si>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</si>
  <si>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</si>
  <si>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</si>
  <si>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</si>
  <si>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</si>
  <si>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</si>
  <si>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</si>
  <si>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</si>
  <si>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</si>
  <si>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</si>
  <si>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</si>
  <si>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</si>
  <si>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</si>
  <si>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</si>
  <si>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</si>
  <si>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</si>
  <si>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</si>
  <si>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</si>
  <si>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</si>
  <si>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</si>
  <si>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</si>
  <si>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</si>
  <si>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</si>
  <si>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</si>
  <si>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</si>
  <si>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</si>
  <si>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</si>
  <si>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</si>
  <si>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</si>
  <si>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</si>
  <si>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</si>
  <si>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</si>
  <si>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</si>
  <si>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</si>
  <si>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</si>
  <si>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</si>
  <si>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</si>
  <si>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</si>
  <si>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</si>
  <si>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</si>
  <si>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</si>
  <si>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</si>
  <si>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</si>
  <si>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</si>
  <si>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</si>
  <si>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</si>
  <si>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</si>
  <si>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</si>
  <si>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</si>
  <si>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</si>
  <si>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</si>
  <si>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</si>
  <si>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</si>
  <si>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</si>
  <si>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</si>
  <si>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</si>
  <si>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</si>
  <si>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</si>
  <si>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</si>
  <si>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</si>
  <si>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</si>
  <si>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</si>
  <si>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</si>
  <si>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</si>
  <si>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</si>
  <si>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</si>
  <si>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</si>
  <si>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</si>
  <si>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</si>
  <si>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</si>
  <si>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</si>
  <si>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</si>
  <si>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</si>
  <si>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</si>
  <si>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</si>
  <si>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</si>
  <si>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</si>
  <si>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</si>
  <si>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</si>
  <si>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</si>
  <si>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</si>
  <si>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</si>
  <si>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</si>
  <si>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</si>
  <si>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</si>
  <si>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</si>
  <si>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</si>
  <si>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</si>
  <si>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</si>
  <si>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</si>
  <si>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</si>
  <si>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</si>
  <si>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</si>
  <si>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</si>
  <si>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</si>
  <si>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</si>
  <si>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</si>
  <si>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</si>
  <si>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</si>
  <si>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</si>
  <si>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</si>
  <si>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</si>
  <si>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</si>
  <si>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</si>
  <si>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</si>
  <si>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</si>
  <si>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</si>
  <si>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</si>
  <si>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</si>
  <si>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</si>
  <si>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</si>
  <si>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</si>
  <si>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</si>
  <si>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</si>
  <si>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</si>
  <si>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</si>
  <si>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</si>
  <si>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</si>
  <si>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</si>
  <si>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</si>
  <si>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</si>
  <si>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</si>
  <si>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</si>
  <si>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</si>
  <si>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</si>
  <si>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</si>
  <si>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</si>
  <si>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</si>
  <si>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</si>
  <si>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</si>
  <si>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</si>
  <si>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</si>
  <si>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</si>
  <si>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</si>
  <si>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</si>
  <si>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</si>
  <si>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</si>
  <si>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</si>
  <si>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</si>
  <si>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</si>
  <si>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</si>
  <si>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</si>
  <si>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</si>
  <si>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</si>
  <si>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</si>
  <si>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</si>
  <si>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</si>
  <si>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</si>
  <si>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</si>
  <si>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</si>
  <si>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</si>
  <si>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</si>
  <si>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</si>
  <si>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</si>
  <si>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</si>
  <si>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</si>
  <si>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</si>
  <si>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</si>
  <si>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</si>
  <si>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</si>
  <si>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</si>
  <si>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</si>
  <si>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</si>
  <si>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</si>
  <si>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</si>
  <si>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</si>
  <si>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</si>
  <si>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</si>
  <si>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</si>
  <si>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</si>
  <si>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</si>
  <si>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</si>
  <si>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</si>
  <si>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</si>
  <si>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</si>
  <si>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</si>
  <si>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</si>
  <si>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</si>
  <si>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</si>
  <si>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</si>
  <si>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</si>
  <si>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</si>
  <si>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</si>
  <si>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</si>
  <si>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</si>
  <si>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</si>
  <si>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</si>
  <si>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</si>
  <si>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</si>
  <si>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</si>
  <si>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</si>
  <si>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</si>
  <si>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</si>
  <si>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</si>
  <si>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</si>
  <si>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</si>
  <si>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</si>
  <si>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</si>
  <si>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</si>
  <si>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</si>
  <si>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</si>
  <si>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</si>
  <si>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</si>
  <si>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</si>
  <si>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</si>
  <si>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</si>
  <si>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</si>
  <si>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</si>
  <si>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</si>
  <si>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</si>
  <si>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</si>
  <si>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</si>
  <si>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</si>
  <si>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</si>
  <si>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</si>
  <si>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</si>
  <si>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</si>
  <si>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</si>
  <si>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</si>
  <si>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</si>
  <si>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</si>
  <si>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</si>
  <si>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</si>
  <si>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</si>
  <si>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</si>
  <si>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</si>
  <si>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</si>
  <si>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</si>
  <si>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</si>
  <si>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</si>
  <si>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</si>
  <si>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</si>
  <si>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</si>
  <si>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</si>
  <si>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</si>
  <si>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</si>
  <si>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</si>
  <si>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</si>
  <si>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</si>
  <si>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</si>
  <si>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</si>
  <si>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</si>
  <si>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</si>
  <si>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</si>
  <si>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</si>
  <si>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</si>
  <si>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</si>
  <si>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</si>
  <si>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</si>
  <si>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</si>
  <si>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</si>
  <si>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</si>
  <si>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</si>
  <si>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</si>
  <si>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</si>
  <si>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</si>
  <si>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</si>
  <si>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</si>
  <si>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</si>
  <si>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</si>
  <si>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</si>
  <si>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</si>
  <si>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</si>
  <si>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</si>
  <si>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</si>
  <si>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</si>
  <si>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</si>
  <si>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</si>
  <si>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</si>
  <si>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</si>
  <si>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</si>
  <si>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</si>
  <si>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</si>
  <si>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</si>
  <si>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</si>
  <si>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</si>
  <si>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</si>
  <si>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</si>
  <si>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</si>
  <si>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</si>
  <si>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</si>
  <si>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</si>
  <si>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</si>
  <si>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</si>
  <si>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</si>
  <si>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</si>
  <si>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</si>
  <si>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</si>
  <si>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</si>
  <si>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</si>
  <si>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</si>
  <si>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</si>
  <si>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</si>
  <si>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</si>
  <si>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</si>
  <si>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</si>
  <si>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</si>
  <si>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</si>
  <si>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</si>
  <si>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</si>
  <si>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</si>
  <si>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</si>
  <si>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</si>
  <si>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</si>
  <si>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</si>
  <si>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</si>
  <si>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</si>
  <si>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</si>
  <si>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</si>
  <si>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</si>
  <si>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</si>
  <si>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</si>
  <si>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</si>
  <si>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</si>
  <si>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</si>
  <si>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</si>
  <si>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</si>
  <si>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</si>
  <si>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</si>
  <si>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</si>
  <si>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</si>
  <si>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</si>
  <si>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</si>
  <si>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</si>
  <si>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</si>
  <si>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</si>
  <si>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</si>
  <si>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</si>
  <si>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</si>
  <si>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</si>
  <si>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</si>
  <si>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</si>
  <si>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</si>
  <si>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</si>
  <si>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</si>
  <si>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</si>
  <si>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</si>
  <si>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</si>
  <si>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</si>
  <si>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</si>
  <si>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</si>
  <si>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</si>
  <si>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</si>
  <si>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</si>
  <si>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</si>
  <si>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</si>
  <si>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</si>
  <si>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</si>
  <si>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</si>
  <si>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</si>
  <si>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</si>
  <si>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</si>
  <si>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</si>
  <si>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</si>
  <si>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</si>
  <si>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</si>
  <si>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</si>
  <si>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</si>
  <si>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</si>
  <si>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</si>
  <si>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</si>
  <si>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</si>
  <si>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</si>
  <si>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</si>
  <si>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</si>
  <si>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</si>
  <si>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</si>
  <si>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</si>
  <si>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</si>
  <si>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</si>
  <si>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</si>
  <si>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</si>
  <si>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</si>
  <si>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</si>
  <si>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</si>
  <si>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</si>
  <si>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</si>
  <si>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</si>
  <si>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</si>
  <si>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</si>
  <si>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</si>
  <si>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</si>
  <si>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</si>
  <si>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</si>
  <si>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</si>
  <si>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</si>
  <si>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</si>
  <si>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</si>
  <si>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</si>
  <si>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</si>
  <si>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</si>
  <si>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</si>
  <si>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</si>
  <si>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</si>
  <si>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</si>
  <si>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</si>
  <si>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</si>
  <si>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</si>
  <si>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</si>
  <si>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</si>
  <si>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</si>
  <si>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</si>
  <si>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</si>
  <si>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</si>
  <si>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</si>
  <si>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</si>
  <si>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</si>
  <si>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</si>
  <si>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</si>
  <si>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</si>
  <si>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</si>
  <si>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</si>
  <si>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</si>
  <si>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</si>
  <si>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</si>
  <si>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</si>
  <si>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</si>
  <si>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</si>
  <si>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</si>
  <si>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</si>
  <si>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</si>
  <si>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</si>
  <si>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</si>
  <si>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</si>
  <si>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</si>
  <si>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</si>
  <si>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</si>
  <si>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</si>
  <si>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</si>
  <si>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</si>
  <si>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</si>
  <si>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</si>
  <si>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</si>
  <si>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</si>
  <si>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</si>
  <si>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</si>
  <si>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</si>
  <si>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</si>
  <si>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</si>
  <si>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</si>
  <si>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</si>
  <si>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</si>
  <si>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</si>
  <si>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</si>
  <si>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</si>
  <si>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</si>
  <si>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</si>
  <si>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</si>
  <si>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</si>
  <si>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</si>
  <si>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</si>
  <si>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</si>
  <si>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</si>
  <si>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</si>
  <si>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</si>
  <si>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</si>
  <si>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</si>
  <si>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</si>
  <si>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</si>
  <si>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</si>
  <si>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</si>
  <si>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</si>
  <si>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</si>
  <si>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</si>
  <si>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</si>
  <si>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</si>
  <si>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</si>
  <si>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</si>
  <si>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</si>
  <si>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</si>
  <si>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</si>
  <si>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</si>
  <si>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</si>
  <si>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</si>
  <si>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</si>
  <si>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</si>
  <si>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</si>
  <si>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</si>
  <si>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</si>
  <si>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</si>
  <si>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</si>
  <si>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</si>
  <si>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</si>
  <si>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</si>
  <si>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</si>
  <si>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</si>
  <si>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</si>
  <si>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</si>
  <si>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</si>
  <si>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</si>
  <si>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</si>
  <si>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</si>
  <si>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</si>
  <si>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</si>
  <si>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</si>
  <si>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</si>
  <si>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</si>
  <si>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</si>
  <si>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</si>
  <si>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</si>
  <si>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</si>
  <si>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</si>
  <si>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</si>
  <si>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</si>
  <si>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</si>
  <si>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</si>
  <si>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</si>
  <si>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</si>
  <si>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</si>
  <si>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</si>
  <si>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</si>
  <si>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</si>
  <si>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</si>
  <si>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</si>
  <si>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</si>
  <si>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</si>
  <si>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</si>
  <si>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</si>
  <si>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</si>
  <si>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</si>
  <si>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</si>
  <si>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</si>
  <si>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</si>
  <si>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</si>
  <si>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</si>
  <si>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</si>
  <si>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</si>
  <si>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</si>
  <si>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</si>
  <si>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</si>
  <si>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</si>
  <si>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</si>
  <si>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</si>
  <si>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</si>
  <si>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</si>
  <si>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</si>
  <si>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</si>
  <si>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</si>
  <si>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</si>
  <si>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</si>
  <si>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</si>
  <si>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</si>
  <si>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</si>
  <si>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</si>
  <si>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</si>
  <si>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</si>
  <si>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</si>
  <si>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</si>
  <si>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</si>
  <si>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</si>
  <si>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</si>
  <si>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</si>
  <si>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</si>
  <si>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</si>
  <si>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</si>
  <si>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</si>
  <si>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</si>
  <si>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</si>
  <si>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</si>
  <si>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</si>
  <si>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</si>
  <si>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</si>
  <si>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</si>
  <si>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</si>
  <si>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</si>
  <si>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</si>
  <si>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</si>
  <si>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</si>
  <si>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</si>
  <si>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</si>
  <si>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</si>
  <si>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</si>
  <si>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</si>
  <si>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</si>
  <si>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</si>
  <si>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</si>
  <si>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</si>
  <si>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</si>
  <si>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</si>
  <si>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</si>
  <si>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</si>
  <si>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</si>
  <si>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</si>
  <si>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</si>
  <si>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</si>
  <si>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</si>
  <si>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</si>
  <si>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</si>
  <si>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</si>
  <si>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</si>
  <si>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</si>
  <si>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</si>
  <si>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</si>
  <si>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</si>
  <si>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</si>
  <si>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</si>
  <si>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</si>
  <si>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</si>
  <si>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</si>
  <si>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</si>
  <si>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</si>
  <si>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</si>
  <si>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</si>
  <si>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</si>
  <si>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</si>
  <si>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</si>
  <si>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</si>
  <si>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</si>
  <si>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</si>
  <si>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</si>
  <si>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</si>
  <si>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</si>
  <si>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</si>
  <si>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</si>
  <si>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</si>
  <si>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</si>
  <si>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</si>
  <si>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</si>
  <si>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</si>
  <si>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</si>
  <si>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</si>
  <si>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</si>
  <si>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</si>
  <si>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</si>
  <si>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</si>
  <si>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</si>
  <si>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</si>
  <si>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</si>
  <si>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</si>
  <si>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</si>
  <si>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</si>
  <si>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</si>
  <si>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</si>
  <si>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</si>
  <si>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</si>
  <si>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</si>
  <si>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</si>
  <si>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</si>
  <si>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</si>
  <si>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</si>
  <si>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</si>
  <si>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</si>
  <si>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</si>
  <si>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</si>
  <si>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</si>
  <si>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</si>
  <si>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</si>
  <si>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</si>
  <si>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</si>
  <si>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</si>
  <si>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</si>
  <si>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</si>
  <si>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</si>
  <si>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</si>
  <si>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</si>
  <si>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</si>
  <si>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</si>
  <si>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</si>
  <si>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</si>
  <si>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</si>
  <si>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</si>
  <si>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</si>
  <si>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</si>
  <si>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</si>
  <si>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</si>
  <si>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</si>
  <si>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</si>
  <si>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</si>
  <si>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</si>
  <si>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</si>
  <si>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</si>
  <si>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</si>
  <si>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</si>
  <si>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</si>
  <si>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</si>
  <si>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</si>
  <si>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</si>
  <si>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</si>
  <si>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</si>
  <si>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</si>
  <si>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</si>
  <si>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</si>
  <si>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</si>
  <si>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</si>
  <si>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</si>
  <si>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</si>
  <si>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</si>
  <si>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</si>
  <si>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</si>
  <si>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</si>
  <si>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</si>
  <si>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</si>
  <si>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</si>
  <si>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</si>
  <si>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</si>
  <si>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</si>
  <si>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</si>
  <si>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</si>
  <si>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</si>
  <si>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</si>
  <si>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</si>
  <si>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</si>
  <si>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</si>
  <si>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</si>
  <si>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</si>
  <si>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</si>
  <si>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</si>
  <si>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</si>
  <si>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</si>
  <si>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</si>
  <si>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</si>
  <si>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</si>
  <si>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</si>
  <si>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</si>
  <si>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</si>
  <si>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</si>
  <si>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</si>
  <si>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</si>
  <si>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</si>
  <si>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</si>
  <si>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</si>
  <si>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</si>
  <si>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</si>
  <si>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</si>
  <si>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</si>
  <si>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</si>
  <si>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</si>
  <si>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</si>
  <si>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</si>
  <si>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</si>
  <si>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</si>
  <si>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</si>
  <si>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</si>
  <si>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</si>
  <si>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</si>
  <si>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</si>
  <si>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</si>
  <si>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</si>
  <si>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</si>
  <si>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</si>
  <si>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</si>
  <si>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</si>
  <si>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</si>
  <si>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</si>
  <si>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</si>
  <si>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</si>
  <si>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</si>
  <si>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</si>
  <si>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</si>
  <si>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</si>
  <si>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</si>
  <si>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</si>
  <si>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</si>
  <si>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</si>
  <si>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</si>
  <si>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</si>
  <si>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</si>
  <si>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</si>
  <si>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</si>
  <si>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</si>
  <si>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</si>
  <si>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</si>
  <si>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</si>
  <si>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</si>
  <si>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</si>
  <si>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</si>
  <si>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</si>
  <si>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</si>
  <si>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</si>
  <si>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</si>
  <si>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</si>
  <si>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</si>
  <si>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</si>
  <si>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</si>
  <si>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</si>
  <si>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</si>
  <si>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</si>
  <si>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</si>
  <si>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</si>
  <si>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</si>
  <si>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</si>
  <si>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</si>
  <si>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</si>
  <si>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</si>
  <si>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</si>
  <si>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</si>
  <si>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</si>
  <si>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</si>
  <si>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</si>
  <si>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</si>
  <si>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</si>
  <si>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</si>
  <si>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</si>
  <si>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</si>
  <si>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</si>
  <si>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</si>
  <si>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</si>
  <si>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</si>
  <si>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</si>
  <si>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</si>
  <si>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</si>
  <si>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</si>
  <si>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</si>
  <si>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</si>
  <si>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</si>
  <si>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</si>
  <si>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</si>
  <si>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</si>
  <si>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</si>
  <si>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</si>
  <si>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</si>
  <si>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</si>
  <si>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</si>
  <si>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</si>
  <si>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</si>
  <si>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</si>
  <si>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</si>
  <si>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</si>
  <si>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</si>
  <si>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</si>
  <si>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</si>
  <si>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</si>
  <si>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</si>
  <si>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</si>
  <si>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</si>
  <si>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</si>
  <si>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</si>
  <si>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</si>
  <si>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</si>
  <si>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</si>
  <si>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</si>
  <si>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</si>
  <si>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</si>
  <si>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</si>
  <si>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</si>
  <si>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</si>
  <si>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</si>
  <si>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</si>
  <si>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</si>
  <si>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</si>
  <si>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</si>
  <si>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</si>
  <si>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</si>
  <si>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</si>
  <si>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</si>
  <si>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</si>
  <si>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</si>
  <si>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</si>
  <si>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</si>
  <si>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</si>
  <si>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</si>
  <si>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</si>
  <si>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</si>
  <si>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</si>
  <si>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</si>
  <si>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</si>
  <si>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</si>
  <si>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</si>
  <si>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</si>
  <si>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</si>
  <si>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</si>
  <si>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</si>
  <si>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</si>
  <si>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</si>
  <si>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</si>
  <si>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</si>
  <si>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</si>
  <si>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</si>
  <si>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</si>
  <si>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</si>
  <si>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</si>
  <si>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</si>
  <si>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</si>
  <si>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</si>
  <si>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</si>
  <si>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</si>
  <si>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</si>
  <si>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</si>
  <si>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</si>
  <si>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</si>
  <si>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</si>
  <si>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</si>
  <si>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</si>
  <si>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</si>
  <si>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</si>
  <si>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</si>
  <si>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</si>
  <si>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</si>
  <si>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</si>
  <si>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</si>
  <si>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</si>
  <si>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</si>
  <si>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</si>
  <si>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</si>
  <si>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</si>
  <si>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</si>
  <si>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</si>
  <si>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</si>
  <si>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</si>
  <si>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</si>
  <si>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</si>
  <si>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</si>
  <si>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</si>
  <si>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</si>
  <si>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</si>
  <si>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</si>
  <si>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</si>
  <si>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</si>
  <si>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</si>
  <si>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</si>
  <si>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</si>
  <si>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</si>
  <si>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</si>
  <si>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</si>
  <si>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</si>
  <si>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</si>
  <si>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</si>
  <si>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</si>
  <si>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</si>
  <si>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</si>
  <si>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</si>
  <si>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</si>
  <si>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</si>
  <si>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</si>
  <si>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</si>
  <si>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</si>
  <si>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</si>
  <si>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</si>
  <si>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</si>
  <si>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</si>
  <si>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</si>
  <si>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</si>
  <si>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</si>
  <si>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</si>
  <si>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</si>
  <si>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</si>
  <si>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</si>
  <si>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</si>
  <si>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</si>
  <si>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</si>
  <si>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</si>
  <si>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</si>
  <si>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</si>
  <si>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</si>
  <si>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</si>
  <si>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</si>
  <si>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</si>
  <si>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</si>
  <si>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</si>
  <si>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</si>
  <si>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</si>
  <si>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</si>
  <si>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</si>
  <si>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</si>
  <si>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</si>
  <si>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</si>
  <si>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</si>
  <si>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</si>
  <si>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</si>
  <si>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</si>
  <si>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</si>
  <si>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</si>
  <si>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</si>
  <si>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</si>
  <si>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</si>
  <si>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</si>
  <si>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</si>
  <si>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</si>
  <si>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</si>
  <si>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</si>
  <si>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</si>
  <si>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</si>
  <si>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</si>
  <si>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</si>
  <si>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</si>
  <si>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</si>
  <si>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</si>
  <si>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</si>
  <si>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</si>
  <si>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</si>
  <si>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</si>
  <si>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</si>
  <si>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</si>
  <si>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</si>
  <si>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</si>
  <si>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</si>
  <si>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</si>
  <si>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</si>
  <si>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</si>
  <si>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</si>
  <si>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</si>
  <si>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</si>
  <si>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</si>
  <si>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</si>
  <si>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</si>
  <si>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</si>
  <si>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</si>
  <si>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</si>
  <si>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</si>
  <si>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</si>
  <si>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</si>
  <si>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</si>
  <si>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</si>
  <si>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</si>
  <si>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</si>
  <si>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</si>
  <si>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</si>
  <si>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</si>
  <si>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</si>
  <si>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</si>
  <si>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</si>
  <si>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</si>
  <si>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</si>
  <si>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</si>
  <si>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</si>
  <si>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</si>
  <si>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</si>
  <si>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</si>
  <si>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</si>
  <si>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</si>
  <si>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</si>
  <si>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</si>
  <si>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</si>
  <si>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</si>
  <si>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</si>
  <si>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</si>
  <si>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</si>
  <si>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</si>
  <si>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</si>
  <si>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</si>
  <si>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</si>
  <si>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</si>
  <si>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</si>
  <si>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</si>
  <si>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</si>
  <si>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</si>
  <si>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</si>
  <si>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</si>
  <si>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</si>
  <si>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</si>
  <si>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</si>
  <si>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</si>
  <si>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</si>
  <si>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</si>
  <si>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</si>
  <si>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</si>
  <si>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</si>
  <si>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</si>
  <si>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</si>
  <si>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</si>
  <si>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</si>
  <si>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</si>
  <si>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</si>
  <si>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</si>
  <si>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</si>
  <si>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</si>
  <si>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</si>
  <si>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</si>
  <si>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</si>
  <si>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</si>
  <si>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</si>
  <si>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</si>
  <si>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</si>
  <si>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</si>
  <si>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</si>
  <si>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</si>
  <si>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</si>
  <si>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</si>
  <si>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</si>
  <si>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</si>
  <si>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</si>
  <si>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</si>
  <si>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</si>
  <si>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</si>
  <si>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</si>
  <si>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</si>
  <si>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</si>
  <si>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</si>
  <si>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</si>
  <si>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</si>
  <si>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</si>
  <si>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</si>
  <si>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</si>
  <si>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</si>
  <si>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</si>
  <si>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</si>
  <si>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</si>
  <si>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</si>
  <si>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</si>
  <si>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</si>
  <si>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</si>
  <si>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</si>
  <si>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</si>
  <si>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</si>
  <si>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</si>
  <si>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</si>
  <si>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</si>
  <si>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</si>
  <si>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</si>
  <si>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</si>
  <si>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</si>
  <si>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</si>
  <si>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</si>
  <si>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</si>
  <si>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</si>
  <si>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</si>
  <si>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</si>
  <si>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</si>
  <si>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</si>
  <si>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</si>
  <si>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</si>
  <si>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</si>
  <si>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</si>
  <si>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</si>
  <si>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</si>
  <si>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</si>
  <si>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</si>
  <si>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</si>
  <si>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</si>
  <si>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</si>
  <si>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</si>
  <si>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</si>
  <si>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</si>
  <si>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</si>
  <si>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</si>
  <si>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</si>
  <si>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</si>
  <si>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</si>
  <si>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</si>
  <si>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</si>
  <si>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</si>
  <si>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</si>
  <si>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</si>
  <si>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</si>
  <si>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</si>
  <si>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</si>
  <si>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</si>
  <si>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</si>
  <si>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</si>
  <si>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</si>
  <si>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</si>
  <si>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</si>
  <si>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</si>
  <si>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</si>
  <si>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</si>
  <si>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</si>
  <si>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</si>
  <si>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</si>
  <si>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</si>
  <si>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</si>
  <si>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</si>
  <si>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</si>
  <si>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</si>
  <si>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</si>
  <si>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</si>
  <si>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</si>
  <si>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</si>
  <si>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</si>
  <si>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</si>
  <si>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</si>
  <si>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</si>
  <si>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</si>
  <si>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</si>
  <si>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</si>
  <si>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</si>
  <si>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</si>
  <si>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</si>
  <si>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</si>
  <si>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</si>
  <si>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</si>
  <si>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</si>
  <si>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</si>
  <si>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</si>
  <si>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</si>
  <si>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</si>
  <si>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</si>
  <si>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</si>
  <si>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</si>
  <si>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</si>
  <si>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</si>
  <si>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</si>
  <si>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</si>
  <si>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</si>
  <si>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</si>
  <si>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</si>
  <si>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</si>
  <si>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</si>
  <si>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</si>
  <si>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</si>
  <si>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</si>
  <si>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</si>
  <si>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</si>
  <si>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</si>
  <si>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</si>
  <si>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</si>
  <si>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</si>
  <si>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</si>
  <si>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</si>
  <si>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</si>
  <si>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</si>
  <si>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</si>
  <si>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</si>
  <si>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</si>
  <si>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</si>
  <si>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</si>
  <si>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</si>
  <si>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</si>
  <si>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</si>
  <si>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</si>
  <si>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</si>
  <si>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</si>
  <si>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</si>
  <si>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</si>
  <si>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</si>
  <si>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</si>
  <si>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</si>
  <si>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</si>
  <si>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</si>
  <si>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</si>
  <si>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</si>
  <si>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</si>
  <si>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</si>
  <si>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</si>
  <si>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</si>
  <si>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</si>
  <si>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</si>
  <si>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</si>
  <si>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</si>
  <si>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</si>
  <si>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</si>
  <si>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</si>
  <si>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</si>
  <si>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</si>
  <si>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</si>
  <si>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</si>
  <si>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</si>
  <si>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</si>
  <si>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</si>
  <si>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</si>
  <si>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</si>
  <si>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</si>
  <si>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</si>
  <si>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</si>
  <si>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</si>
  <si>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</si>
  <si>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</si>
  <si>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</si>
  <si>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</si>
  <si>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</si>
  <si>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</si>
  <si>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</si>
  <si>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</si>
  <si>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</si>
  <si>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</si>
  <si>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</si>
  <si>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</si>
  <si>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</si>
  <si>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</si>
  <si>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</si>
  <si>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</si>
  <si>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</si>
  <si>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</si>
  <si>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</si>
  <si>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</si>
  <si>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</si>
  <si>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</si>
  <si>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</si>
  <si>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</si>
  <si>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</si>
  <si>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</si>
  <si>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</si>
  <si>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</si>
  <si>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</si>
  <si>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</si>
  <si>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</si>
  <si>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</si>
  <si>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</si>
  <si>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</si>
  <si>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</si>
  <si>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</si>
  <si>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</si>
  <si>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</si>
  <si>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</si>
  <si>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</si>
  <si>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</si>
  <si>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</si>
  <si>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</si>
  <si>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</si>
  <si>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</si>
  <si>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</si>
  <si>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</si>
  <si>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</si>
  <si>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</si>
  <si>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</si>
  <si>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</si>
  <si>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</si>
  <si>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</si>
  <si>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</si>
  <si>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</si>
  <si>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</si>
  <si>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</si>
  <si>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</si>
  <si>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</si>
  <si>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</si>
  <si>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</si>
  <si>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</si>
  <si>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</si>
  <si>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</si>
  <si>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</si>
  <si>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</si>
  <si>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</si>
  <si>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</si>
  <si>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</si>
  <si>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</si>
  <si>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</si>
  <si>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</si>
  <si>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</si>
  <si>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</si>
  <si>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</si>
  <si>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</si>
  <si>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</si>
  <si>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</si>
  <si>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</si>
  <si>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</si>
  <si>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</si>
  <si>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</si>
  <si>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</si>
  <si>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</si>
  <si>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</si>
  <si>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</si>
  <si>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</si>
  <si>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</si>
  <si>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</si>
  <si>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</si>
  <si>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</si>
  <si>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</si>
  <si>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</si>
  <si>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</si>
  <si>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</si>
  <si>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</si>
  <si>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</si>
  <si>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</si>
  <si>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</si>
  <si>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</si>
  <si>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</si>
  <si>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</si>
  <si>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</si>
  <si>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</si>
  <si>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</si>
  <si>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</si>
  <si>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</si>
  <si>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</si>
  <si>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</si>
  <si>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</si>
  <si>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</si>
  <si>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</si>
  <si>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</si>
  <si>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</si>
  <si>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</si>
  <si>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</si>
  <si>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</si>
  <si>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</si>
  <si>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</si>
  <si>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</si>
  <si>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</si>
  <si>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</si>
  <si>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</si>
  <si>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</si>
  <si>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</si>
  <si>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</si>
  <si>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</si>
  <si>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</si>
  <si>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</si>
  <si>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</si>
  <si>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</si>
  <si>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</si>
  <si>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</si>
  <si>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</si>
  <si>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</si>
  <si>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</si>
  <si>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</si>
  <si>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</si>
  <si>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</si>
  <si>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</si>
  <si>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</si>
  <si>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</si>
  <si>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</si>
  <si>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</si>
  <si>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</si>
  <si>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</si>
  <si>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</si>
  <si>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</si>
  <si>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</si>
  <si>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</si>
  <si>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</si>
  <si>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</si>
  <si>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</si>
  <si>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</si>
  <si>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</si>
  <si>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</si>
  <si>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</si>
  <si>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</si>
  <si>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</si>
  <si>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</si>
  <si>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</si>
  <si>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</si>
  <si>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</si>
  <si>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</si>
  <si>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</si>
  <si>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</si>
  <si>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</si>
  <si>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</si>
  <si>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</si>
  <si>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</si>
  <si>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</si>
  <si>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</si>
  <si>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</si>
  <si>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</si>
  <si>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</si>
  <si>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</si>
  <si>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</si>
  <si>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</si>
  <si>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</si>
  <si>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</si>
  <si>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</si>
  <si>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</si>
  <si>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</si>
  <si>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</si>
  <si>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</si>
  <si>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</si>
  <si>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</si>
  <si>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</si>
  <si>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</si>
  <si>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</si>
  <si>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</si>
  <si>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</si>
  <si>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</si>
  <si>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</si>
  <si>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</si>
  <si>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</si>
  <si>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</si>
  <si>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</si>
  <si>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</si>
  <si>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</si>
  <si>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</si>
  <si>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</si>
  <si>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</si>
  <si>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</si>
  <si>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</si>
  <si>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</si>
  <si>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</si>
  <si>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</si>
  <si>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</si>
  <si>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</si>
  <si>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</si>
  <si>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</si>
  <si>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</si>
  <si>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</si>
  <si>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</si>
  <si>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</si>
  <si>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</si>
  <si>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</si>
  <si>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</si>
  <si>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</si>
  <si>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</si>
  <si>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</si>
  <si>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</si>
  <si>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</si>
  <si>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</si>
  <si>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</si>
  <si>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</si>
  <si>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</si>
  <si>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</si>
  <si>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</si>
  <si>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</si>
  <si>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</si>
  <si>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</si>
  <si>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</si>
  <si>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</si>
  <si>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</si>
  <si>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</si>
  <si>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</si>
  <si>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</si>
  <si>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</si>
  <si>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</si>
  <si>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</si>
  <si>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</si>
  <si>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</si>
  <si>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</si>
  <si>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</si>
  <si>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</si>
  <si>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</si>
  <si>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</si>
  <si>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</si>
  <si>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</si>
  <si>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</si>
  <si>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</si>
  <si>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</si>
  <si>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</si>
  <si>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</si>
  <si>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</si>
  <si>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</si>
  <si>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</si>
  <si>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</si>
  <si>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</si>
  <si>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</si>
  <si>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</si>
  <si>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</si>
  <si>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</si>
  <si>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</si>
  <si>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</si>
  <si>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</si>
  <si>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</si>
  <si>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</si>
  <si>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</si>
  <si>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</si>
  <si>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</si>
  <si>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</si>
  <si>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</si>
  <si>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</si>
  <si>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</si>
  <si>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</si>
  <si>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</si>
  <si>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</si>
  <si>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</si>
  <si>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</si>
  <si>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</si>
  <si>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</si>
  <si>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</si>
  <si>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</si>
  <si>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</si>
  <si>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</si>
  <si>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</si>
  <si>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</si>
  <si>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</si>
  <si>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</si>
  <si>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</si>
  <si>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</si>
  <si>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</si>
  <si>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</si>
  <si>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</si>
  <si>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</si>
  <si>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</si>
  <si>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</si>
  <si>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</si>
  <si>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</si>
  <si>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</si>
  <si>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</si>
  <si>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</si>
  <si>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</si>
  <si>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</si>
  <si>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</si>
  <si>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</si>
  <si>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</si>
  <si>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</si>
  <si>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</si>
  <si>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</si>
  <si>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</si>
  <si>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</si>
  <si>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</si>
  <si>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</si>
  <si>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</si>
  <si>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</si>
  <si>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</si>
  <si>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</si>
  <si>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</si>
  <si>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</si>
  <si>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</si>
  <si>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</si>
  <si>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</si>
  <si>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</si>
  <si>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</si>
  <si>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</si>
  <si>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</si>
  <si>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</si>
  <si>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</si>
  <si>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</si>
  <si>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</si>
  <si>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</si>
  <si>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</si>
  <si>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</si>
  <si>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</si>
  <si>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</si>
  <si>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</si>
  <si>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</si>
  <si>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</si>
  <si>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</si>
  <si>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</si>
  <si>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</si>
  <si>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</si>
  <si>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</si>
  <si>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</si>
  <si>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</si>
  <si>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</si>
  <si>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</si>
  <si>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</si>
  <si>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</si>
  <si>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</si>
  <si>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</si>
  <si>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</si>
  <si>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</si>
  <si>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</si>
  <si>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</si>
  <si>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</si>
  <si>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</si>
  <si>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</si>
  <si>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</si>
  <si>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</si>
  <si>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</si>
  <si>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</si>
  <si>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</si>
  <si>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</si>
  <si>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</si>
  <si>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</si>
  <si>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</si>
  <si>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</si>
  <si>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</si>
  <si>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</si>
  <si>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</si>
  <si>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</si>
  <si>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</si>
  <si>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</si>
  <si>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</si>
  <si>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</si>
  <si>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</si>
  <si>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</si>
  <si>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</si>
  <si>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</si>
  <si>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</si>
  <si>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</si>
  <si>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</si>
  <si>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</si>
  <si>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</si>
  <si>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</si>
  <si>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</si>
  <si>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</si>
  <si>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</si>
  <si>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</si>
  <si>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</si>
  <si>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</si>
  <si>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</si>
  <si>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</si>
  <si>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</si>
  <si>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</si>
  <si>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</si>
  <si>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</si>
  <si>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</si>
  <si>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</si>
  <si>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</si>
  <si>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</si>
  <si>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</si>
  <si>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</si>
  <si>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</si>
  <si>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</si>
  <si>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</si>
  <si>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</si>
  <si>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</si>
  <si>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</si>
  <si>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</si>
  <si>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</si>
  <si>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</si>
  <si>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</si>
  <si>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</si>
  <si>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</si>
  <si>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</si>
  <si>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</si>
  <si>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</si>
  <si>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</si>
  <si>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</si>
  <si>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</si>
  <si>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</si>
  <si>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</si>
  <si>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</si>
  <si>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</si>
  <si>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</si>
  <si>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</si>
  <si>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</si>
  <si>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</si>
  <si>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</si>
  <si>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</si>
  <si>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</si>
  <si>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</si>
  <si>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</si>
  <si>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</si>
  <si>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</si>
  <si>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</si>
  <si>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</si>
  <si>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</si>
  <si>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</si>
  <si>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</si>
  <si>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</si>
  <si>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</si>
  <si>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</si>
  <si>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</si>
  <si>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</si>
  <si>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</si>
  <si>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</si>
  <si>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</si>
  <si>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</si>
  <si>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</si>
  <si>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</si>
  <si>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</si>
  <si>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</si>
  <si>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</si>
  <si>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</si>
  <si>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</si>
  <si>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</si>
  <si>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</si>
  <si>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</si>
  <si>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</si>
  <si>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</si>
  <si>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</si>
  <si>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</si>
  <si>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</si>
  <si>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</si>
  <si>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</si>
  <si>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</si>
  <si>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</si>
  <si>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</si>
  <si>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</si>
  <si>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</si>
  <si>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</si>
  <si>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</si>
  <si>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</si>
  <si>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</si>
  <si>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</si>
  <si>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</si>
  <si>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</si>
  <si>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Annex 2D</t>
  </si>
  <si>
    <t>Administration</t>
  </si>
  <si>
    <t>Item Value</t>
  </si>
  <si>
    <t>Name of issuer</t>
  </si>
  <si>
    <t>Clydesdale Bank PLC</t>
  </si>
  <si>
    <t>Name of RCB programme</t>
  </si>
  <si>
    <t>Clydesdale Bank PLC (formerly Virgin Money plc) Programme</t>
  </si>
  <si>
    <t>Name, job title and contact details of person validating this form</t>
  </si>
  <si>
    <t>Mark Henderson, New Funding Manager, mark.henderson@virginmoney.com, 07909 442634</t>
  </si>
  <si>
    <t>Date of form submission</t>
  </si>
  <si>
    <t>Start Date of reporting period</t>
  </si>
  <si>
    <t>01/09/2022</t>
  </si>
  <si>
    <t>End Date of reporting period</t>
  </si>
  <si>
    <t>30/09/2022</t>
  </si>
  <si>
    <t>Web links – prospectus, transaction documents, loan level data</t>
  </si>
  <si>
    <t>https://www.virginmoneyukplc.com/investor-relations/debt-investors/global-covered-bonds/</t>
  </si>
  <si>
    <t>Counterparties, Ratings</t>
  </si>
  <si>
    <t>Counterparty/ies</t>
  </si>
  <si>
    <t>Fitch</t>
  </si>
  <si>
    <t>Moody's</t>
  </si>
  <si>
    <t>S&amp;P</t>
  </si>
  <si>
    <t>DBRS</t>
  </si>
  <si>
    <t>Rating trigger</t>
  </si>
  <si>
    <t>Current rating</t>
  </si>
  <si>
    <t>HSBC Bank plc</t>
  </si>
  <si>
    <t>AA- / F1+</t>
  </si>
  <si>
    <t>A2 / P-1</t>
  </si>
  <si>
    <t>A1 / P-1</t>
  </si>
  <si>
    <t>N/A</t>
  </si>
  <si>
    <t>Administrator</t>
  </si>
  <si>
    <t>BBB-</t>
  </si>
  <si>
    <t>A- / F2</t>
  </si>
  <si>
    <t>Baa3(CR)</t>
  </si>
  <si>
    <t>A1(CR) / P-1(CR)</t>
  </si>
  <si>
    <t>Cash manager</t>
  </si>
  <si>
    <t>Covered Bond Swap Provider</t>
  </si>
  <si>
    <t>A / F1</t>
  </si>
  <si>
    <t>A3(CR)</t>
  </si>
  <si>
    <t>Aa3(CR)</t>
  </si>
  <si>
    <t>National Australia Bank Limited</t>
  </si>
  <si>
    <t>A+ / F1</t>
  </si>
  <si>
    <t>Aa2(CR) / P-1(CR)</t>
  </si>
  <si>
    <t>Crédit Agricole Corporate and Investment Bank</t>
  </si>
  <si>
    <t>A(DCR) / F1</t>
  </si>
  <si>
    <t>AA-(DCR) / F1</t>
  </si>
  <si>
    <t>Covered bonds</t>
  </si>
  <si>
    <t>AAA</t>
  </si>
  <si>
    <t>Aaa</t>
  </si>
  <si>
    <t>Interest Rate Swap Provider</t>
  </si>
  <si>
    <t>Issuer</t>
  </si>
  <si>
    <t>Issuer Account Bank</t>
  </si>
  <si>
    <t>A3 / P-2</t>
  </si>
  <si>
    <t>Seller(s)</t>
  </si>
  <si>
    <t>Swap Collateral Account Bank</t>
  </si>
  <si>
    <t>A3</t>
  </si>
  <si>
    <t>Swap Details</t>
  </si>
  <si>
    <t>Fixed Interest Rate Swap</t>
  </si>
  <si>
    <t>Swap notional amount(s) (GBP)</t>
  </si>
  <si>
    <t>Swap notional maturities</t>
  </si>
  <si>
    <t>Notional reduces to zero</t>
  </si>
  <si>
    <t>LLP receive rate/margin (%)</t>
  </si>
  <si>
    <t>LLP pay rate/margin (%)</t>
  </si>
  <si>
    <t>Collateral posting amount(s) (GBP)</t>
  </si>
  <si>
    <t>Tracker Interest Rate Swap</t>
  </si>
  <si>
    <t>SVR Interest Rate Swap</t>
  </si>
  <si>
    <t>Series 2012-2 Bond</t>
  </si>
  <si>
    <t>Compounded Daily SONIA + 2.63%</t>
  </si>
  <si>
    <t>Series 2 Bond</t>
  </si>
  <si>
    <t>Compounded Daily SONIA + 0.961%</t>
  </si>
  <si>
    <t>Series 4 Bond</t>
  </si>
  <si>
    <t>Compounded Daily SONIA + 0.628%</t>
  </si>
  <si>
    <t>Accounts, Ledgers</t>
  </si>
  <si>
    <t>Description</t>
  </si>
  <si>
    <t>Value as of End Date of reporting period</t>
  </si>
  <si>
    <t>Value as of Start Date of reporting period</t>
  </si>
  <si>
    <t>Targeted Value</t>
  </si>
  <si>
    <t>Principal ledger</t>
  </si>
  <si>
    <t>Principal receipts (please disclose all parts of waterfall)</t>
  </si>
  <si>
    <t>Reserve ledger</t>
  </si>
  <si>
    <t>Revenue ledger</t>
  </si>
  <si>
    <t>Revenue receipts (please disclose all parts of waterfall)</t>
  </si>
  <si>
    <t>Current Reporting Period</t>
  </si>
  <si>
    <t>Previous Reporting Period</t>
  </si>
  <si>
    <t>Available Revenue Receipts</t>
  </si>
  <si>
    <t>Revenue Receipts received during the calculation period</t>
  </si>
  <si>
    <t>Other net income of the LLP (including interest on LLP Accounts, Substitution Assets and Authorised Investments)</t>
  </si>
  <si>
    <t>Reserve Fund amounts in excess of the Reserve Fund Required Amount</t>
  </si>
  <si>
    <t>Reserve Fund amounts utilised following the Notice to Pay</t>
  </si>
  <si>
    <t>Coupon Payment Ledger amounts in excess of the Required Coupon Amount</t>
  </si>
  <si>
    <t>Payments made by the Seller to fund Non-Cash Borrow-Backs</t>
  </si>
  <si>
    <t>Cash Capital Contributions deemed as Revenue</t>
  </si>
  <si>
    <t>Previously withheld receipts to be paid in the month</t>
  </si>
  <si>
    <t>Removal of Non-LLP Amounts</t>
  </si>
  <si>
    <t>Revenue Priority of Payments</t>
  </si>
  <si>
    <t>Bond Trustee charges</t>
  </si>
  <si>
    <t>Security Trustee charges</t>
  </si>
  <si>
    <t>Agency charges</t>
  </si>
  <si>
    <t>Account Bank charges</t>
  </si>
  <si>
    <t>Corporate Services Provider charges</t>
  </si>
  <si>
    <t>Third Party charges</t>
  </si>
  <si>
    <t>Administrator charges</t>
  </si>
  <si>
    <t>Cash Manager charges</t>
  </si>
  <si>
    <t>VM Account Bank charges</t>
  </si>
  <si>
    <t>Asset Monitor charges</t>
  </si>
  <si>
    <t>Amounts paid to the Initial Interest Rate Swap Provider</t>
  </si>
  <si>
    <t>Amounts paid to the Covered Bond Swap Providers</t>
  </si>
  <si>
    <t>Amounts paid (other than in respect of principal) on any Term Advance to the Issuer</t>
  </si>
  <si>
    <t>Credit to the Accumulation Ledger</t>
  </si>
  <si>
    <t>Credit to the Transaction Account following an Administrator Event of Default</t>
  </si>
  <si>
    <t>Credit to the Reserve Ledger</t>
  </si>
  <si>
    <t>Excluded Swap Termination Amounts</t>
  </si>
  <si>
    <t>Indemnity amounts paid to Asset Monitor and Members</t>
  </si>
  <si>
    <t>Repayment to VM of any Cash Capital Contributions deemed as revenue or otherwise made to the Coupon Payment Ledger</t>
  </si>
  <si>
    <t>VM Deferred Consideration</t>
  </si>
  <si>
    <t>Liquidation Member fee</t>
  </si>
  <si>
    <t>Profit paid to Members</t>
  </si>
  <si>
    <t>Available Principal Receipts</t>
  </si>
  <si>
    <t>Principal Receipts received during the Calculation Period</t>
  </si>
  <si>
    <t>Other amounts received during the calculation period (including proceeds from the sale of Selected Mortgage Loans)</t>
  </si>
  <si>
    <t>Cash Capital Contributions</t>
  </si>
  <si>
    <t>Excess Proceeds</t>
  </si>
  <si>
    <t>Principal Priority of Payments</t>
  </si>
  <si>
    <t>Acquisition of New Loans and their Related Security and Substitution Assets</t>
  </si>
  <si>
    <t>Credit to the LLP Accounts to ensure compliance with the Asset Coverage Test</t>
  </si>
  <si>
    <t>Amounts paid to the Covered Bond Swap Provider (in respect of principal) on any Term Advance to the Issuer</t>
  </si>
  <si>
    <t>Retained Principal Collections</t>
  </si>
  <si>
    <t>Capital Distribution to VM</t>
  </si>
  <si>
    <t>Asset Coverage Test</t>
  </si>
  <si>
    <t>A</t>
  </si>
  <si>
    <t>Adjusted current balance</t>
  </si>
  <si>
    <t>B</t>
  </si>
  <si>
    <t>Principal collections not yet applied</t>
  </si>
  <si>
    <t>C</t>
  </si>
  <si>
    <t>Qualifying additional collateral</t>
  </si>
  <si>
    <t>D</t>
  </si>
  <si>
    <t>Substitute assets</t>
  </si>
  <si>
    <t>E</t>
  </si>
  <si>
    <t>Proceeds of sold mortgage loans</t>
  </si>
  <si>
    <t>W</t>
  </si>
  <si>
    <t>VM Bank Account Balance</t>
  </si>
  <si>
    <t>X</t>
  </si>
  <si>
    <t>Flexible draw capacity</t>
  </si>
  <si>
    <t>Set-off</t>
  </si>
  <si>
    <t>Z</t>
  </si>
  <si>
    <t>Negative carry</t>
  </si>
  <si>
    <t>Method used for calculating component 'A'</t>
  </si>
  <si>
    <t>A(ii)</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</si>
  <si>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</si>
  <si>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</si>
  <si>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</si>
  <si>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</si>
  <si>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</si>
  <si>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</si>
  <si>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</si>
  <si>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</si>
  <si>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</si>
  <si>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</si>
  <si>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</si>
  <si>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</si>
  <si>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</si>
  <si>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</si>
  <si>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GIC Account Balance (GBP) – Issuer GIC</t>
  </si>
  <si>
    <t>GIC Account Balance (GBP) – External GIC 1</t>
  </si>
  <si>
    <t>Any additional collateral – Securities Collateral (GBP)</t>
  </si>
  <si>
    <t>Any additional collateral - Cash Collateral (GBP)</t>
  </si>
  <si>
    <t>Any additional collateral - Securities Collateral (EUR)</t>
  </si>
  <si>
    <t>Any additional collateral - Cash Collateral (EUR)</t>
  </si>
  <si>
    <t>Any additional collateral - Securities Collateral (USD)</t>
  </si>
  <si>
    <t>Any additional collateral - Cash Collateral (USD)</t>
  </si>
  <si>
    <t>Aggregate deposits attaching to the cover pool (GBP)</t>
  </si>
  <si>
    <t>Aggregate balance of off-set mortgages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</si>
  <si>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</si>
  <si>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</si>
  <si>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</si>
  <si>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</si>
  <si>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</si>
  <si>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</si>
  <si>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</si>
  <si>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</si>
  <si>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</si>
  <si>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</si>
  <si>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</si>
  <si>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5.49% (Residential) 5.69% (Buy to Let)</t>
  </si>
  <si>
    <t>Constant Pre-Payment Rate (% current month)</t>
  </si>
  <si>
    <t>Constant Pre-Payment Rate (% quarterly average)</t>
  </si>
  <si>
    <t>Principal Payment Rate (% current month)</t>
  </si>
  <si>
    <t>Principal Payment Rate (% quarterly average)</t>
  </si>
  <si>
    <t>Constant Default Rate (% current month)</t>
  </si>
  <si>
    <t>Constant Default Rate (% quarterly average)</t>
  </si>
  <si>
    <t>Fitch PCU Uplift</t>
  </si>
  <si>
    <t>Moody’s Timely Payment Indicator</t>
  </si>
  <si>
    <t>Probable</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</si>
  <si>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</si>
  <si>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</si>
  <si>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</si>
  <si>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</si>
  <si>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</si>
  <si>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</si>
  <si>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</si>
  <si>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</si>
  <si>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</si>
  <si>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</si>
  <si>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</si>
  <si>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</si>
  <si>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</si>
  <si>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of which are non-performing loans</t>
  </si>
  <si>
    <t>of which have breached R&amp;Ws</t>
  </si>
  <si>
    <t>of which have been subject to a product switch</t>
  </si>
  <si>
    <t>of which have received a further advance</t>
  </si>
  <si>
    <t>of which are for other reasons</t>
  </si>
  <si>
    <t>Loans sold into the cover pool</t>
  </si>
  <si>
    <t>Product Rate Type and Reversionary Profiles</t>
  </si>
  <si>
    <t>% Current rate</t>
  </si>
  <si>
    <t>Remaining teaser period (months)</t>
  </si>
  <si>
    <t>% Current margin</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</si>
  <si>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</si>
  <si>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</si>
  <si>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</si>
  <si>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</si>
  <si>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</si>
  <si>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</si>
  <si>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</si>
  <si>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</si>
  <si>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</si>
  <si>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</si>
  <si>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</si>
  <si>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</si>
  <si>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</si>
  <si>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</si>
  <si>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months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</si>
  <si>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</si>
  <si>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</si>
  <si>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</si>
  <si>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</si>
  <si>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</si>
  <si>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</si>
  <si>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</si>
  <si>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</si>
  <si>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</si>
  <si>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</si>
  <si>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</si>
  <si>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</si>
  <si>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</si>
  <si>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</si>
  <si>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</si>
  <si>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</si>
  <si>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</si>
  <si>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</si>
  <si>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</si>
  <si>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</si>
  <si>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</si>
  <si>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</si>
  <si>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</si>
  <si>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</si>
  <si>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</si>
  <si>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</si>
  <si>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</si>
  <si>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</si>
  <si>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</si>
  <si>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</si>
  <si>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</si>
  <si>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</si>
  <si>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</si>
  <si>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</si>
  <si>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</si>
  <si>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</si>
  <si>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</si>
  <si>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</si>
  <si>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</si>
  <si>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</si>
  <si>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</si>
  <si>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</si>
  <si>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</si>
  <si>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</si>
  <si>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</si>
  <si>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</si>
  <si>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</si>
  <si>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</si>
  <si>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</si>
  <si>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Outer Metro</t>
  </si>
  <si>
    <t>South East</t>
  </si>
  <si>
    <t>South West</t>
  </si>
  <si>
    <t>Scotland</t>
  </si>
  <si>
    <t>Wales</t>
  </si>
  <si>
    <t>West Midlands</t>
  </si>
  <si>
    <t>Yorkshire and Humberside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</si>
  <si>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</si>
  <si>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</si>
  <si>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</si>
  <si>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</si>
  <si>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</si>
  <si>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</si>
  <si>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</si>
  <si>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</si>
  <si>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</si>
  <si>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</si>
  <si>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</si>
  <si>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</si>
  <si>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</si>
  <si>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</si>
  <si>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</si>
  <si>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</si>
  <si>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</si>
  <si>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</si>
  <si>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</si>
  <si>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</si>
  <si>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</si>
  <si>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</si>
  <si>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</si>
  <si>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</si>
  <si>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</si>
  <si>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</si>
  <si>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</si>
  <si>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</si>
  <si>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</si>
  <si>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</si>
  <si>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</si>
  <si>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</si>
  <si>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</si>
  <si>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</si>
  <si>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</si>
  <si>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</si>
  <si>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</si>
  <si>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</si>
  <si>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</si>
  <si>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</si>
  <si>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</si>
  <si>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</si>
  <si>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</si>
  <si>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</si>
  <si>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</si>
  <si>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</si>
  <si>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</si>
  <si>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</si>
  <si>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Bond Description</t>
  </si>
  <si>
    <t>Series 2012-2</t>
  </si>
  <si>
    <t>Series 1</t>
  </si>
  <si>
    <t>Series 2</t>
  </si>
  <si>
    <t>Series 3</t>
  </si>
  <si>
    <t>Series 4</t>
  </si>
  <si>
    <t>Series 5</t>
  </si>
  <si>
    <t>Issue date</t>
  </si>
  <si>
    <t>Original rating (Moody’s, S&amp;P, Fitch, DBRS)</t>
  </si>
  <si>
    <t>Aaa/AAA</t>
  </si>
  <si>
    <t>Current rating (Moody’s, S&amp;P, Fitch, DBRS)</t>
  </si>
  <si>
    <t>Denomination</t>
  </si>
  <si>
    <t>Amount at issuance</t>
  </si>
  <si>
    <t>Amount outstanding</t>
  </si>
  <si>
    <t>FX swap rate (rate:£1)</t>
  </si>
  <si>
    <t>Maturity Type (hard, soft-bullet, pass-through)</t>
  </si>
  <si>
    <t>soft-bullet</t>
  </si>
  <si>
    <t>Scheduled final maturity date</t>
  </si>
  <si>
    <t>Legal final maturity date</t>
  </si>
  <si>
    <t>ISIN</t>
  </si>
  <si>
    <t>XS0789991527</t>
  </si>
  <si>
    <t>XS1968589116</t>
  </si>
  <si>
    <t>XS2049803575</t>
  </si>
  <si>
    <t>XS2443513440</t>
  </si>
  <si>
    <t>XS2493830827</t>
  </si>
  <si>
    <t>XS2527432277</t>
  </si>
  <si>
    <t>Stock Exchange Listing</t>
  </si>
  <si>
    <t>Coupon payment frequency</t>
  </si>
  <si>
    <t>Annual</t>
  </si>
  <si>
    <t>Quarterly</t>
  </si>
  <si>
    <t>Coupon payment date</t>
  </si>
  <si>
    <t>Coupon (rate if fixed, margin and reference rate if floating)</t>
  </si>
  <si>
    <t>Compounded Daily SONIA + 0.70%</t>
  </si>
  <si>
    <t>Compounded Daily SONIA + 0.28%</t>
  </si>
  <si>
    <t>Compounded Daily SONIA + 0.62%</t>
  </si>
  <si>
    <t>Margin payable under extended maturity period (%)</t>
  </si>
  <si>
    <t>Compounded Daily SONIA + 1.6692%</t>
  </si>
  <si>
    <t>1M Euribor + 0.30%</t>
  </si>
  <si>
    <t>1M Euribor +0.24%</t>
  </si>
  <si>
    <t>National Australia Bank Ltd</t>
  </si>
  <si>
    <t>Swap notional denomination</t>
  </si>
  <si>
    <t>Swap notional amount</t>
  </si>
  <si>
    <t>Swap notional maturity</t>
  </si>
  <si>
    <t>LLP receive rate/margin</t>
  </si>
  <si>
    <t>LLP pay rate/margin</t>
  </si>
  <si>
    <t>Programme Triggers</t>
  </si>
  <si>
    <t>Event (please list all triggers)</t>
  </si>
  <si>
    <t>Summary of Events</t>
  </si>
  <si>
    <t>Trigger (S&amp;P, Moody's, Fitch, DBRS, short-term, long-term)</t>
  </si>
  <si>
    <t>Trigger breached (Yes/No)</t>
  </si>
  <si>
    <t>Consequence of a trigger breach</t>
  </si>
  <si>
    <t>VM/Issuer</t>
  </si>
  <si>
    <t>Issuer Event of Default</t>
  </si>
  <si>
    <t>No</t>
  </si>
  <si>
    <t>Notice to pay is served on the LLP</t>
  </si>
  <si>
    <t>VM/Seller</t>
  </si>
  <si>
    <t>Default of Seller</t>
  </si>
  <si>
    <t>Legal title transferred to the LLP</t>
  </si>
  <si>
    <t>Account Bank (Trigger 1)</t>
  </si>
  <si>
    <t>Account Bank falls below trigger</t>
  </si>
  <si>
    <t>P-1/A2 (Moody's), F1+ or AA- (Fitch)</t>
  </si>
  <si>
    <t>Replace/find guarantor or move to remedial ratings</t>
  </si>
  <si>
    <t>Account Bank (Trigger 2)</t>
  </si>
  <si>
    <t>A3 (Moody's), F1 or A (Fitch)</t>
  </si>
  <si>
    <t>Replace/find guarantor</t>
  </si>
  <si>
    <t>VM Account Bank (Trigger 1)</t>
  </si>
  <si>
    <t>VM Account Bank falls below trigger</t>
  </si>
  <si>
    <t>Yes</t>
  </si>
  <si>
    <t>VM Permitted Amount applies</t>
  </si>
  <si>
    <t>VM Account Bank (Trigger 2)</t>
  </si>
  <si>
    <t>BBB- (Fitch)</t>
  </si>
  <si>
    <t>Transfer funds to suitably rated Account Bank</t>
  </si>
  <si>
    <t>Swap collateral Account Bank</t>
  </si>
  <si>
    <t>Swap Collateral Account Bank falls below trigger</t>
  </si>
  <si>
    <t>Administrator falls below trigger</t>
  </si>
  <si>
    <t>Baa3(CR) (Moody's), BBB- (Fitch)</t>
  </si>
  <si>
    <t>Appoint Back-up Administrator</t>
  </si>
  <si>
    <t>Cash Manager falls below trigger</t>
  </si>
  <si>
    <t>Appoint Back-up Cash Manager</t>
  </si>
  <si>
    <t>Cash Manager Relevant Event</t>
  </si>
  <si>
    <t>Baa1 (Moody's)</t>
  </si>
  <si>
    <t>Seller to make Cash Capital Contribution to pre-fund coupon payments</t>
  </si>
  <si>
    <t>Interest Rate Swap Provider (Fixed/Tracker) Trigger 1</t>
  </si>
  <si>
    <t>Interest Rate Swap Provider (Fixed/Tracker) falls below trigger</t>
  </si>
  <si>
    <t>A3(CR) (Moody's), F1 or A (Fitch)</t>
  </si>
  <si>
    <t>Collateral posted, or guarantor/replacement to be found</t>
  </si>
  <si>
    <t>Interest Rate Swap Provider (SVR) Trigger 1</t>
  </si>
  <si>
    <t>Interest Rate Swap Provider (SVR) falls below trigger</t>
  </si>
  <si>
    <t>Interest Rate Swap Provider (Fixed/Tracker) Trigger 2</t>
  </si>
  <si>
    <t>Interest Rate Swap Provider falls below trigger</t>
  </si>
  <si>
    <t>Baa1(CR) (Moody's), F3 or BBB- (Fitch)</t>
  </si>
  <si>
    <t>Guarantor/replacement to be found</t>
  </si>
  <si>
    <t>Interest Rate Swap Provider (SVR) Trigger 2</t>
  </si>
  <si>
    <t>Ba3(CR) (Moody's), BB- (Fitch)</t>
  </si>
  <si>
    <t>Guarantor/replacement to be found or reduce swap notional to zero</t>
  </si>
  <si>
    <t>LLP Event of Default (post VM Event of Default)</t>
  </si>
  <si>
    <t>LLP Event of Default</t>
  </si>
  <si>
    <t>Covered Bonds become immediately due and payable</t>
  </si>
  <si>
    <t>Covered Bond Swap Provider (Trigger 1)</t>
  </si>
  <si>
    <t>Covered Bond Swap Provider falls below trigger</t>
  </si>
  <si>
    <t>Counterparty to take certain remedial action including collateral</t>
  </si>
  <si>
    <t>Covered Bond Swap Provider (Trigger 2)</t>
  </si>
  <si>
    <t>ACT Set-off</t>
  </si>
  <si>
    <t>Issuer falls below trigger</t>
  </si>
  <si>
    <t>P1 or A2 (Moody's), F1 or A (Fitch)</t>
  </si>
  <si>
    <t>Calculate ACT including set-off risk</t>
  </si>
  <si>
    <t>Reserve Fund</t>
  </si>
  <si>
    <t>P-1 (Moody's), F1+ (Fitch)</t>
  </si>
  <si>
    <t>Fund Reserve Fund to required amount</t>
  </si>
  <si>
    <t>ACT Test Frequency</t>
  </si>
  <si>
    <t>Issuer/Cash Manager falls below trigger</t>
  </si>
  <si>
    <t>Asset Monitor check arithmetic accuracy of ACT monthly</t>
  </si>
  <si>
    <t>https://coveredbondlabel.com/issuer/98/</t>
  </si>
  <si>
    <t>As per Regulation</t>
  </si>
  <si>
    <t>D. Covered bond report</t>
  </si>
  <si>
    <t>Clydesdale Bank Plc</t>
  </si>
  <si>
    <t>In response to the ongoing Covid-19 situation in the UK, it was announced on 20 March 2020 that mortgage borrowers impacted financially by Covid-19 should be offered a payment holiday for up to three months. On 22 May 2020 it was further announced that this period should be partially or fully extended for up to a further 3 months where a customer indicates they cannot immediately resume full payments based on what the customer considers they can currently afford to repay. Where borrowers have made a successful application, they are not considered to be in a payment shortfall and therefore any such missed payments will not be considered as arrears for the purposes of investor reporting.  Neither will they be reported as having been subject to any form of restructuring or forbearance.
More general information on the scheme can be found on the FCA website at https://www.fca.org.uk/publications/guidance-consultations/mortgages-coronavirus-updated-draft-guidance-firms</t>
  </si>
  <si>
    <t>YES</t>
  </si>
  <si>
    <t>NHXOBHMY8K53VRC7MZ54</t>
  </si>
  <si>
    <t>MP6I5ZYZBEU3UXPYFY54</t>
  </si>
  <si>
    <t>HSBC Corporate Trustee Company (UK) Limited</t>
  </si>
  <si>
    <t>213800B7574JY87RFX94</t>
  </si>
  <si>
    <t>PricewaterhouseCoopers LLP</t>
  </si>
  <si>
    <t>2138003EKF9YDQYMFJ58</t>
  </si>
  <si>
    <t>Covered Bond Swap</t>
  </si>
  <si>
    <t>F8SB4JFBSYQFRQEH3Z21</t>
  </si>
  <si>
    <t>Credit Agricole Corporate and Investment Bank</t>
  </si>
  <si>
    <t>1VUV7VQFKUOQSJ21A208</t>
  </si>
  <si>
    <t>Interest Rate Swap</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</si>
  <si>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</si>
  <si>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</si>
  <si>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Fixed,tracker, variable loans are reported</t>
  </si>
  <si>
    <t>The ratio of current outstanding loan amount to the value of the property at inception.</t>
  </si>
  <si>
    <t>LTV at origination excludes any fees added at the time of origination</t>
  </si>
  <si>
    <t>MIAC index applied on a quarterly basis.</t>
  </si>
  <si>
    <t>All mortgages are residential housing.</t>
  </si>
  <si>
    <t>Interest rate risk and currency risk is hedged by interest rate swaps and covered bond swaps in place.</t>
  </si>
  <si>
    <t>Clydesdale identifies non-performing loans as those more than 3 months in arrears</t>
  </si>
  <si>
    <t xml:space="preserve">New Property Definition – a property will be defined as new build if it satisfies any of the following criteria:
• A property not previously occupied. For converted properties, it is where the property has not been occupied since the conversion was undertaken;
• A property being sold or marketed by the builder or developer (regardless of whether it has been previously tenanted);
• Built within the 2 years preceding the mortgage application;
• Converted into a flat within the 2 years preceding the mortgage application as part of the conversion of a former mill, factory, school, church, council.
Existing Property Definition - any remaining properties which do not fit the new property definition and have data available. </t>
  </si>
  <si>
    <t>External</t>
  </si>
  <si>
    <t>Northern Ireland</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</si>
  <si>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</si>
  <si>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</si>
  <si>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</si>
  <si>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</si>
  <si>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</si>
  <si>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</si>
  <si>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</si>
  <si>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</si>
  <si>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</si>
  <si>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</si>
  <si>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</si>
  <si>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</si>
  <si>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</si>
  <si>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</si>
  <si>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</si>
  <si>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</si>
  <si>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</si>
  <si>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</si>
  <si>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</si>
  <si>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</si>
  <si>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</si>
  <si>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HSBC Bank plc/Clydesdale Bank PLC</t>
  </si>
  <si>
    <t>MP6I5ZYZBEU3UXPYFY54/NHXOBHMY8K53VRC7MZ54</t>
  </si>
  <si>
    <t>Asset Coverage Test (ACT) (%)</t>
  </si>
  <si>
    <t xml:space="preserve">Interest Coverage Test </t>
  </si>
  <si>
    <t>Pass</t>
  </si>
  <si>
    <t>Asset Percentage(%)</t>
  </si>
  <si>
    <t>Both</t>
  </si>
  <si>
    <t>See E. Optional ECB - ECAIs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</si>
</sst>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quot;£&quot;#,##0.00"/>
    <numFmt numFmtId="169" formatCode="0.000%"/>
    <numFmt numFmtId="170" formatCode="&quot;£&quot;#,##0"/>
    <numFmt numFmtId="171" formatCode="[$€-2]\ #,##0.00;[Red]\-[$€-2]\ #,##0.00"/>
    <numFmt numFmtId="172" formatCode="[$$-409]#,##0.00"/>
    <numFmt numFmtId="173" formatCode="[$£]#,##0;\-[$£]#,##0"/>
    <numFmt numFmtId="174" formatCode="[$€-2]\ #,##0;[Red]\-[$€-2]\ #,##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4"/>
      <color theme="1"/>
      <name val="Helvetica"/>
    </font>
    <font>
      <b/>
      <u/>
      <sz val="10"/>
      <color rgb="FF333399"/>
      <name val="Helvetica"/>
    </font>
    <font>
      <b/>
      <u/>
      <sz val="8"/>
      <color theme="1"/>
      <name val="Helvetica"/>
    </font>
    <font>
      <sz val="8"/>
      <color theme="1"/>
      <name val="Helvetica"/>
    </font>
    <font>
      <b/>
      <u/>
      <sz val="9"/>
      <color rgb="FF333399"/>
      <name val="Helvetica"/>
    </font>
    <font>
      <b/>
      <sz val="8"/>
      <color theme="1"/>
      <name val="Helvetica"/>
    </font>
    <font>
      <sz val="8"/>
      <color rgb="FFFFFFFF"/>
      <name val="Helvetica"/>
    </font>
    <font>
      <sz val="8"/>
      <name val="Helvetica"/>
    </font>
    <font>
      <b/>
      <u/>
      <sz val="11"/>
      <color rgb="FF333399"/>
      <name val="Helvetica"/>
    </font>
    <font>
      <u/>
      <sz val="10"/>
      <color theme="1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0F4FA"/>
      </patternFill>
    </fill>
    <fill>
      <patternFill patternType="solid">
        <fgColor rgb="FFFFFFFF"/>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top style="thin">
        <color rgb="FF979991"/>
      </top>
      <bottom/>
      <diagonal/>
    </border>
    <border>
      <left/>
      <right style="thin">
        <color rgb="FF979991"/>
      </right>
      <top style="thin">
        <color rgb="FF979991"/>
      </top>
      <bottom/>
      <diagonal/>
    </border>
    <border>
      <left style="thin">
        <color rgb="FF979991"/>
      </left>
      <right style="thin">
        <color rgb="FF979991"/>
      </right>
      <top style="thin">
        <color rgb="FF979991"/>
      </top>
      <bottom style="thin">
        <color theme="0" tint="-0.34998626667073579"/>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0" fontId="4" fillId="0" borderId="0"/>
    <xf numFmtId="0" fontId="53" fillId="0" borderId="0" applyNumberFormat="0" applyFill="0" applyBorder="0" applyAlignment="0" applyProtection="0"/>
  </cellStyleXfs>
  <cellXfs count="49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5" fillId="0" borderId="0" xfId="0" applyFont="1" applyAlignment="1">
      <alignment horizontal="left" vertical="top" wrapText="1"/>
    </xf>
    <xf numFmtId="0" fontId="0" fillId="0" borderId="0" xfId="0" applyAlignment="1">
      <alignment horizontal="left" vertical="top" wrapText="1"/>
    </xf>
    <xf numFmtId="0" fontId="46" fillId="7" borderId="27" xfId="0" applyFont="1" applyFill="1" applyBorder="1" applyAlignment="1">
      <alignment horizontal="left" vertical="top" wrapText="1"/>
    </xf>
    <xf numFmtId="0" fontId="47" fillId="7" borderId="28" xfId="0" applyFont="1" applyFill="1" applyBorder="1" applyAlignment="1">
      <alignment horizontal="left" vertical="top" wrapText="1"/>
    </xf>
    <xf numFmtId="0" fontId="47" fillId="8" borderId="27" xfId="0" applyFont="1" applyFill="1" applyBorder="1" applyAlignment="1">
      <alignment horizontal="left" vertical="top" wrapText="1"/>
    </xf>
    <xf numFmtId="0" fontId="47" fillId="8" borderId="28" xfId="0" applyFont="1" applyFill="1" applyBorder="1" applyAlignment="1">
      <alignment horizontal="left" vertical="top" wrapText="1"/>
    </xf>
    <xf numFmtId="14" fontId="47" fillId="8" borderId="28" xfId="0" applyNumberFormat="1" applyFont="1" applyFill="1" applyBorder="1" applyAlignment="1">
      <alignment horizontal="left" vertical="top" wrapText="1"/>
    </xf>
    <xf numFmtId="0" fontId="47" fillId="8" borderId="29" xfId="0" applyFont="1" applyFill="1" applyBorder="1" applyAlignment="1">
      <alignment horizontal="left" vertical="top" wrapText="1"/>
    </xf>
    <xf numFmtId="0" fontId="47" fillId="8" borderId="30" xfId="0" applyFont="1" applyFill="1" applyBorder="1" applyAlignment="1">
      <alignment horizontal="left" vertical="top" wrapText="1"/>
    </xf>
    <xf numFmtId="0" fontId="0" fillId="7" borderId="27" xfId="0" applyFill="1" applyBorder="1" applyAlignment="1">
      <alignment horizontal="left" vertical="top" wrapText="1"/>
    </xf>
    <xf numFmtId="0" fontId="47" fillId="7" borderId="27" xfId="0" applyFont="1" applyFill="1" applyBorder="1" applyAlignment="1">
      <alignment horizontal="left" vertical="top" wrapText="1"/>
    </xf>
    <xf numFmtId="0" fontId="47" fillId="0" borderId="27" xfId="0" applyFont="1" applyBorder="1" applyAlignment="1">
      <alignment horizontal="left" vertical="top" wrapText="1"/>
    </xf>
    <xf numFmtId="0" fontId="47" fillId="7" borderId="29" xfId="0" applyFont="1" applyFill="1" applyBorder="1" applyAlignment="1">
      <alignment horizontal="left" vertical="top" wrapText="1"/>
    </xf>
    <xf numFmtId="0" fontId="48" fillId="0" borderId="0" xfId="0" applyFont="1" applyAlignment="1">
      <alignment horizontal="left" vertical="top" wrapText="1"/>
    </xf>
    <xf numFmtId="0" fontId="49" fillId="8" borderId="27" xfId="0" applyFont="1" applyFill="1" applyBorder="1" applyAlignment="1">
      <alignment horizontal="left" vertical="top" wrapText="1"/>
    </xf>
    <xf numFmtId="0" fontId="0" fillId="8" borderId="28" xfId="0" applyFill="1" applyBorder="1" applyAlignment="1">
      <alignment horizontal="right" vertical="top" wrapText="1"/>
    </xf>
    <xf numFmtId="8" fontId="47" fillId="8" borderId="28" xfId="0" applyNumberFormat="1" applyFont="1" applyFill="1" applyBorder="1" applyAlignment="1">
      <alignment horizontal="right" vertical="top" wrapText="1"/>
    </xf>
    <xf numFmtId="0" fontId="47" fillId="8" borderId="28" xfId="0" applyFont="1" applyFill="1" applyBorder="1" applyAlignment="1">
      <alignment horizontal="right" vertical="top" wrapText="1"/>
    </xf>
    <xf numFmtId="10" fontId="47" fillId="8" borderId="28" xfId="1" applyNumberFormat="1" applyFont="1" applyFill="1" applyBorder="1" applyAlignment="1">
      <alignment horizontal="right" vertical="top" wrapText="1"/>
    </xf>
    <xf numFmtId="168" fontId="47" fillId="8" borderId="28" xfId="0" applyNumberFormat="1" applyFont="1" applyFill="1" applyBorder="1" applyAlignment="1">
      <alignment horizontal="right" vertical="top" wrapText="1"/>
    </xf>
    <xf numFmtId="8" fontId="47" fillId="0" borderId="28" xfId="9" applyNumberFormat="1" applyFont="1" applyFill="1" applyBorder="1" applyAlignment="1">
      <alignment horizontal="right" vertical="top" wrapText="1"/>
    </xf>
    <xf numFmtId="15" fontId="47" fillId="0" borderId="28" xfId="0" applyNumberFormat="1" applyFont="1" applyBorder="1" applyAlignment="1">
      <alignment horizontal="right" vertical="top" wrapText="1"/>
    </xf>
    <xf numFmtId="169" fontId="47" fillId="0" borderId="28" xfId="0" applyNumberFormat="1" applyFont="1" applyBorder="1" applyAlignment="1">
      <alignment horizontal="right" vertical="top" wrapText="1"/>
    </xf>
    <xf numFmtId="10" fontId="47" fillId="0" borderId="28" xfId="0" applyNumberFormat="1" applyFont="1" applyBorder="1" applyAlignment="1">
      <alignment horizontal="right" vertical="top" wrapText="1"/>
    </xf>
    <xf numFmtId="0" fontId="47" fillId="0" borderId="29" xfId="0" applyFont="1" applyBorder="1" applyAlignment="1">
      <alignment horizontal="left" vertical="top" wrapText="1"/>
    </xf>
    <xf numFmtId="8" fontId="47" fillId="0" borderId="30" xfId="0" applyNumberFormat="1" applyFont="1" applyBorder="1" applyAlignment="1">
      <alignment horizontal="right" vertical="top" wrapText="1"/>
    </xf>
    <xf numFmtId="8" fontId="47" fillId="8" borderId="28" xfId="9" applyNumberFormat="1" applyFont="1" applyFill="1" applyBorder="1" applyAlignment="1">
      <alignment horizontal="right" vertical="top" wrapText="1"/>
    </xf>
    <xf numFmtId="15" fontId="47" fillId="8" borderId="28" xfId="0" applyNumberFormat="1" applyFont="1" applyFill="1" applyBorder="1" applyAlignment="1">
      <alignment horizontal="right" vertical="top" wrapText="1"/>
    </xf>
    <xf numFmtId="10" fontId="47" fillId="8" borderId="28" xfId="0" applyNumberFormat="1" applyFont="1" applyFill="1" applyBorder="1" applyAlignment="1">
      <alignment horizontal="right" vertical="top" wrapText="1"/>
    </xf>
    <xf numFmtId="8" fontId="47" fillId="8" borderId="30" xfId="0" applyNumberFormat="1" applyFont="1" applyFill="1" applyBorder="1" applyAlignment="1">
      <alignment horizontal="right" vertical="top" wrapText="1"/>
    </xf>
    <xf numFmtId="15" fontId="47" fillId="8" borderId="28" xfId="9" applyNumberFormat="1" applyFont="1" applyFill="1" applyBorder="1" applyAlignment="1">
      <alignment horizontal="right" vertical="top" wrapText="1"/>
    </xf>
    <xf numFmtId="168" fontId="47" fillId="8" borderId="27" xfId="0" applyNumberFormat="1" applyFont="1" applyFill="1" applyBorder="1" applyAlignment="1">
      <alignment horizontal="right" vertical="top" wrapText="1"/>
    </xf>
    <xf numFmtId="168" fontId="47" fillId="8" borderId="29" xfId="0" applyNumberFormat="1" applyFont="1" applyFill="1" applyBorder="1" applyAlignment="1">
      <alignment horizontal="right" vertical="top" wrapText="1"/>
    </xf>
    <xf numFmtId="168" fontId="47" fillId="8" borderId="30" xfId="0" applyNumberFormat="1" applyFont="1" applyFill="1" applyBorder="1" applyAlignment="1">
      <alignment horizontal="right" vertical="top" wrapText="1"/>
    </xf>
    <xf numFmtId="4" fontId="50" fillId="8" borderId="27" xfId="0" applyNumberFormat="1" applyFont="1" applyFill="1" applyBorder="1" applyAlignment="1">
      <alignment horizontal="right" vertical="top" wrapText="1"/>
    </xf>
    <xf numFmtId="4" fontId="50" fillId="8" borderId="28" xfId="0" applyNumberFormat="1" applyFont="1" applyFill="1" applyBorder="1" applyAlignment="1">
      <alignment horizontal="right" vertical="top" wrapText="1"/>
    </xf>
    <xf numFmtId="168" fontId="50" fillId="8" borderId="27" xfId="0" applyNumberFormat="1" applyFont="1" applyFill="1" applyBorder="1" applyAlignment="1">
      <alignment horizontal="right" vertical="top" wrapText="1"/>
    </xf>
    <xf numFmtId="168" fontId="50" fillId="8" borderId="28" xfId="0" applyNumberFormat="1" applyFont="1" applyFill="1" applyBorder="1" applyAlignment="1">
      <alignment horizontal="right" vertical="top" wrapText="1"/>
    </xf>
    <xf numFmtId="0" fontId="47" fillId="7" borderId="30" xfId="0" applyFont="1" applyFill="1" applyBorder="1" applyAlignment="1">
      <alignment horizontal="left" vertical="top" wrapText="1"/>
    </xf>
    <xf numFmtId="170" fontId="47" fillId="8" borderId="27" xfId="0" applyNumberFormat="1" applyFont="1" applyFill="1" applyBorder="1" applyAlignment="1">
      <alignment horizontal="right" vertical="top" wrapText="1"/>
    </xf>
    <xf numFmtId="4" fontId="51" fillId="0" borderId="28" xfId="0" applyNumberFormat="1" applyFont="1" applyBorder="1" applyAlignment="1">
      <alignment horizontal="right" vertical="top" wrapText="1"/>
    </xf>
    <xf numFmtId="6" fontId="47" fillId="8" borderId="29" xfId="10" applyNumberFormat="1" applyFont="1" applyFill="1" applyBorder="1" applyAlignment="1">
      <alignment horizontal="right" vertical="top" wrapText="1"/>
    </xf>
    <xf numFmtId="170" fontId="47" fillId="8" borderId="29" xfId="10" applyNumberFormat="1" applyFont="1" applyFill="1" applyBorder="1" applyAlignment="1">
      <alignment horizontal="right" vertical="top" wrapText="1"/>
    </xf>
    <xf numFmtId="4" fontId="51" fillId="0" borderId="30" xfId="0" applyNumberFormat="1" applyFont="1" applyBorder="1" applyAlignment="1">
      <alignment horizontal="right" vertical="top" wrapText="1"/>
    </xf>
    <xf numFmtId="0" fontId="51" fillId="8" borderId="29" xfId="0" applyFont="1" applyFill="1" applyBorder="1" applyAlignment="1">
      <alignment horizontal="left" vertical="top" wrapText="1"/>
    </xf>
    <xf numFmtId="170" fontId="51" fillId="8" borderId="30" xfId="10" applyNumberFormat="1" applyFont="1" applyFill="1" applyBorder="1" applyAlignment="1">
      <alignment horizontal="right" vertical="top" wrapText="1"/>
    </xf>
    <xf numFmtId="4" fontId="47" fillId="8" borderId="0" xfId="0" applyNumberFormat="1" applyFont="1" applyFill="1" applyAlignment="1">
      <alignment horizontal="right" vertical="top" wrapText="1"/>
    </xf>
    <xf numFmtId="4" fontId="51" fillId="8" borderId="30" xfId="0" applyNumberFormat="1" applyFont="1" applyFill="1" applyBorder="1" applyAlignment="1">
      <alignment horizontal="right" vertical="top" wrapText="1"/>
    </xf>
    <xf numFmtId="0" fontId="51" fillId="0" borderId="29" xfId="0" applyFont="1" applyBorder="1" applyAlignment="1">
      <alignment horizontal="left" vertical="top" wrapText="1"/>
    </xf>
    <xf numFmtId="10" fontId="51" fillId="8" borderId="30" xfId="1" applyNumberFormat="1" applyFont="1" applyFill="1" applyBorder="1" applyAlignment="1">
      <alignment horizontal="right" vertical="top" wrapText="1"/>
    </xf>
    <xf numFmtId="6" fontId="0" fillId="0" borderId="0" xfId="0" applyNumberFormat="1"/>
    <xf numFmtId="10" fontId="47" fillId="8" borderId="0" xfId="1" applyNumberFormat="1" applyFont="1" applyFill="1" applyBorder="1" applyAlignment="1">
      <alignment horizontal="right" vertical="top" wrapText="1"/>
    </xf>
    <xf numFmtId="0" fontId="51" fillId="8" borderId="0" xfId="0" applyFont="1" applyFill="1" applyAlignment="1">
      <alignment horizontal="left" vertical="top" wrapText="1"/>
    </xf>
    <xf numFmtId="10" fontId="51" fillId="8" borderId="0" xfId="1" applyNumberFormat="1" applyFont="1" applyFill="1" applyBorder="1" applyAlignment="1">
      <alignment horizontal="right" vertical="top" wrapText="1"/>
    </xf>
    <xf numFmtId="0" fontId="49" fillId="7" borderId="27" xfId="0" applyFont="1" applyFill="1" applyBorder="1" applyAlignment="1">
      <alignment horizontal="left" vertical="top" wrapText="1"/>
    </xf>
    <xf numFmtId="0" fontId="0" fillId="7" borderId="28" xfId="0" applyFill="1" applyBorder="1" applyAlignment="1">
      <alignment horizontal="left" vertical="top" wrapText="1"/>
    </xf>
    <xf numFmtId="171" fontId="47" fillId="8" borderId="28" xfId="0" applyNumberFormat="1" applyFont="1" applyFill="1" applyBorder="1" applyAlignment="1">
      <alignment horizontal="right" vertical="top" wrapText="1"/>
    </xf>
    <xf numFmtId="8" fontId="47" fillId="0" borderId="28" xfId="0" applyNumberFormat="1" applyFont="1" applyBorder="1" applyAlignment="1">
      <alignment horizontal="right" vertical="top" wrapText="1"/>
    </xf>
    <xf numFmtId="172" fontId="47" fillId="8" borderId="28" xfId="0" applyNumberFormat="1" applyFont="1" applyFill="1" applyBorder="1" applyAlignment="1">
      <alignment horizontal="right" vertical="top" wrapText="1"/>
    </xf>
    <xf numFmtId="3" fontId="47" fillId="8" borderId="28" xfId="0" applyNumberFormat="1" applyFont="1" applyFill="1" applyBorder="1" applyAlignment="1">
      <alignment horizontal="right" vertical="top" wrapText="1"/>
    </xf>
    <xf numFmtId="2" fontId="47" fillId="8" borderId="28" xfId="0" applyNumberFormat="1" applyFont="1" applyFill="1" applyBorder="1" applyAlignment="1">
      <alignment horizontal="right" vertical="top" wrapText="1"/>
    </xf>
    <xf numFmtId="10" fontId="47" fillId="8" borderId="30" xfId="0" applyNumberFormat="1" applyFont="1" applyFill="1" applyBorder="1" applyAlignment="1">
      <alignment horizontal="right" vertical="top" wrapText="1"/>
    </xf>
    <xf numFmtId="3" fontId="49" fillId="8" borderId="27" xfId="0" applyNumberFormat="1" applyFont="1" applyFill="1" applyBorder="1" applyAlignment="1">
      <alignment horizontal="right" vertical="top" wrapText="1"/>
    </xf>
    <xf numFmtId="10" fontId="49" fillId="8" borderId="27" xfId="0" applyNumberFormat="1" applyFont="1" applyFill="1" applyBorder="1" applyAlignment="1">
      <alignment horizontal="right" vertical="top" wrapText="1"/>
    </xf>
    <xf numFmtId="168" fontId="49" fillId="8" borderId="27" xfId="0" applyNumberFormat="1" applyFont="1" applyFill="1" applyBorder="1" applyAlignment="1">
      <alignment horizontal="right" vertical="top" wrapText="1"/>
    </xf>
    <xf numFmtId="10" fontId="49" fillId="8" borderId="28" xfId="0" applyNumberFormat="1" applyFont="1" applyFill="1" applyBorder="1" applyAlignment="1">
      <alignment horizontal="right" vertical="top" wrapText="1"/>
    </xf>
    <xf numFmtId="3" fontId="47" fillId="8" borderId="27" xfId="0" applyNumberFormat="1" applyFont="1" applyFill="1" applyBorder="1" applyAlignment="1">
      <alignment horizontal="right" vertical="top" wrapText="1"/>
    </xf>
    <xf numFmtId="10" fontId="47" fillId="8" borderId="27" xfId="0" applyNumberFormat="1" applyFont="1" applyFill="1" applyBorder="1" applyAlignment="1">
      <alignment horizontal="right" vertical="top" wrapText="1"/>
    </xf>
    <xf numFmtId="0" fontId="49" fillId="7" borderId="29" xfId="0" applyFont="1" applyFill="1" applyBorder="1" applyAlignment="1">
      <alignment horizontal="left" vertical="top" wrapText="1"/>
    </xf>
    <xf numFmtId="3" fontId="49" fillId="8" borderId="29" xfId="0" applyNumberFormat="1" applyFont="1" applyFill="1" applyBorder="1" applyAlignment="1">
      <alignment horizontal="right" vertical="top" wrapText="1"/>
    </xf>
    <xf numFmtId="0" fontId="0" fillId="8" borderId="29" xfId="0" applyFill="1" applyBorder="1" applyAlignment="1">
      <alignment horizontal="right" vertical="top" wrapText="1"/>
    </xf>
    <xf numFmtId="168" fontId="49" fillId="8" borderId="29" xfId="0" applyNumberFormat="1" applyFont="1" applyFill="1" applyBorder="1" applyAlignment="1">
      <alignment horizontal="right" vertical="top" wrapText="1"/>
    </xf>
    <xf numFmtId="0" fontId="0" fillId="8" borderId="30" xfId="0" applyFill="1" applyBorder="1" applyAlignment="1">
      <alignment horizontal="right" vertical="top" wrapText="1"/>
    </xf>
    <xf numFmtId="0" fontId="47" fillId="7" borderId="27" xfId="0" applyFont="1" applyFill="1" applyBorder="1" applyAlignment="1">
      <alignment horizontal="left" vertical="top"/>
    </xf>
    <xf numFmtId="173" fontId="47" fillId="8" borderId="27" xfId="0" applyNumberFormat="1" applyFont="1" applyFill="1" applyBorder="1" applyAlignment="1">
      <alignment horizontal="right" vertical="top" wrapText="1"/>
    </xf>
    <xf numFmtId="2" fontId="47" fillId="8" borderId="27" xfId="0" applyNumberFormat="1" applyFont="1" applyFill="1" applyBorder="1" applyAlignment="1">
      <alignment horizontal="right" vertical="top" wrapText="1"/>
    </xf>
    <xf numFmtId="0" fontId="47" fillId="8" borderId="27" xfId="0" applyFont="1" applyFill="1" applyBorder="1" applyAlignment="1">
      <alignment horizontal="right" vertical="top" wrapText="1"/>
    </xf>
    <xf numFmtId="3" fontId="49" fillId="7" borderId="29" xfId="0" applyNumberFormat="1" applyFont="1" applyFill="1" applyBorder="1" applyAlignment="1">
      <alignment horizontal="right" vertical="top" wrapText="1"/>
    </xf>
    <xf numFmtId="10" fontId="49" fillId="7" borderId="29" xfId="0" applyNumberFormat="1" applyFont="1" applyFill="1" applyBorder="1" applyAlignment="1">
      <alignment horizontal="right" vertical="top" wrapText="1"/>
    </xf>
    <xf numFmtId="173" fontId="49" fillId="7" borderId="29" xfId="0" applyNumberFormat="1" applyFont="1" applyFill="1" applyBorder="1" applyAlignment="1">
      <alignment horizontal="right" vertical="top" wrapText="1"/>
    </xf>
    <xf numFmtId="10" fontId="49" fillId="7" borderId="30" xfId="0" applyNumberFormat="1" applyFont="1" applyFill="1" applyBorder="1" applyAlignment="1">
      <alignment horizontal="right" vertical="top" wrapText="1"/>
    </xf>
    <xf numFmtId="0" fontId="0" fillId="7" borderId="29" xfId="0" applyFill="1" applyBorder="1" applyAlignment="1">
      <alignment horizontal="right" vertical="top" wrapText="1"/>
    </xf>
    <xf numFmtId="0" fontId="52" fillId="0" borderId="0" xfId="0" applyFont="1" applyAlignment="1">
      <alignment horizontal="left" vertical="top" wrapText="1"/>
    </xf>
    <xf numFmtId="0" fontId="47" fillId="7" borderId="28" xfId="0" applyFont="1" applyFill="1" applyBorder="1" applyAlignment="1">
      <alignment horizontal="right" vertical="top"/>
    </xf>
    <xf numFmtId="0" fontId="47" fillId="7" borderId="27" xfId="0" applyFont="1" applyFill="1" applyBorder="1" applyAlignment="1">
      <alignment horizontal="right" vertical="top"/>
    </xf>
    <xf numFmtId="15" fontId="47" fillId="8" borderId="27" xfId="0" applyNumberFormat="1" applyFont="1" applyFill="1" applyBorder="1" applyAlignment="1">
      <alignment horizontal="right" vertical="top"/>
    </xf>
    <xf numFmtId="15" fontId="47" fillId="8" borderId="28" xfId="0" applyNumberFormat="1" applyFont="1" applyFill="1" applyBorder="1" applyAlignment="1">
      <alignment horizontal="right" vertical="top"/>
    </xf>
    <xf numFmtId="0" fontId="47" fillId="8" borderId="27" xfId="0" applyFont="1" applyFill="1" applyBorder="1" applyAlignment="1">
      <alignment horizontal="right" vertical="top"/>
    </xf>
    <xf numFmtId="0" fontId="47" fillId="8" borderId="28" xfId="0" applyFont="1" applyFill="1" applyBorder="1" applyAlignment="1">
      <alignment horizontal="right" vertical="top"/>
    </xf>
    <xf numFmtId="6" fontId="47" fillId="8" borderId="27" xfId="0" applyNumberFormat="1" applyFont="1" applyFill="1" applyBorder="1" applyAlignment="1">
      <alignment horizontal="right" vertical="top"/>
    </xf>
    <xf numFmtId="174" fontId="47" fillId="8" borderId="27" xfId="0" applyNumberFormat="1" applyFont="1" applyFill="1" applyBorder="1" applyAlignment="1">
      <alignment horizontal="right" vertical="top"/>
    </xf>
    <xf numFmtId="6" fontId="47" fillId="8" borderId="28" xfId="0" applyNumberFormat="1" applyFont="1" applyFill="1" applyBorder="1" applyAlignment="1">
      <alignment horizontal="right" vertical="top"/>
    </xf>
    <xf numFmtId="174" fontId="47" fillId="8" borderId="28" xfId="0" applyNumberFormat="1" applyFont="1" applyFill="1" applyBorder="1" applyAlignment="1">
      <alignment horizontal="right" vertical="top"/>
    </xf>
    <xf numFmtId="2" fontId="47" fillId="8" borderId="27" xfId="0" applyNumberFormat="1" applyFont="1" applyFill="1" applyBorder="1" applyAlignment="1">
      <alignment horizontal="right" vertical="top"/>
    </xf>
    <xf numFmtId="2" fontId="47" fillId="8" borderId="28" xfId="0" applyNumberFormat="1" applyFont="1" applyFill="1" applyBorder="1" applyAlignment="1">
      <alignment horizontal="right" vertical="top"/>
    </xf>
    <xf numFmtId="10" fontId="47" fillId="8" borderId="28" xfId="0" applyNumberFormat="1" applyFont="1" applyFill="1" applyBorder="1" applyAlignment="1">
      <alignment horizontal="right" vertical="top"/>
    </xf>
    <xf numFmtId="0" fontId="0" fillId="8" borderId="27" xfId="0" applyFill="1" applyBorder="1" applyAlignment="1">
      <alignment horizontal="right" vertical="top"/>
    </xf>
    <xf numFmtId="0" fontId="0" fillId="8" borderId="28" xfId="0" applyFill="1" applyBorder="1" applyAlignment="1">
      <alignment horizontal="right" vertical="top"/>
    </xf>
    <xf numFmtId="0" fontId="47" fillId="7" borderId="29" xfId="0" applyFont="1" applyFill="1" applyBorder="1" applyAlignment="1">
      <alignment horizontal="left" vertical="top"/>
    </xf>
    <xf numFmtId="10" fontId="47" fillId="0" borderId="33" xfId="0" applyNumberFormat="1" applyFont="1" applyBorder="1" applyAlignment="1">
      <alignment horizontal="right" vertical="top" wrapText="1"/>
    </xf>
    <xf numFmtId="0" fontId="0" fillId="8" borderId="29" xfId="0" applyFill="1" applyBorder="1" applyAlignment="1">
      <alignment horizontal="right" vertical="top"/>
    </xf>
    <xf numFmtId="10" fontId="47" fillId="8" borderId="33" xfId="0" applyNumberFormat="1" applyFont="1" applyFill="1" applyBorder="1" applyAlignment="1">
      <alignment horizontal="right" vertical="top" wrapText="1"/>
    </xf>
    <xf numFmtId="0" fontId="0" fillId="8" borderId="30" xfId="0" applyFill="1" applyBorder="1" applyAlignment="1">
      <alignment horizontal="right" vertical="top"/>
    </xf>
    <xf numFmtId="0" fontId="2" fillId="0" borderId="0" xfId="1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12"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8"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2" fillId="0" borderId="10" xfId="0" applyFont="1" applyBorder="1" applyAlignment="1" applyProtection="1">
      <alignment horizontal="center" vertical="center" wrapText="1"/>
    </xf>
    <xf numFmtId="0" fontId="2" fillId="0" borderId="10" xfId="0" applyFont="1" applyBorder="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167" fontId="2" fillId="0" borderId="0" xfId="0" applyNumberFormat="1" applyFont="1" applyFill="1" applyBorder="1" applyAlignment="1" applyProtection="1">
      <alignment horizontal="center" vertical="center" wrapText="1"/>
    </xf>
    <xf numFmtId="0" fontId="14" fillId="0" borderId="0" xfId="12" applyFont="1" applyFill="1" applyBorder="1" applyAlignment="1" applyProtection="1">
      <alignment horizontal="center" vertical="center" wrapText="1"/>
      <protection locked="0"/>
    </xf>
    <xf numFmtId="10"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8" fillId="0" borderId="0" xfId="0" applyFont="1" applyAlignment="1">
      <alignment horizontal="left" vertical="top" wrapText="1"/>
    </xf>
    <xf numFmtId="0" fontId="44" fillId="0" borderId="0" xfId="0" applyFont="1" applyAlignment="1">
      <alignment horizontal="left" vertical="top" wrapText="1"/>
    </xf>
    <xf numFmtId="0" fontId="47" fillId="7" borderId="27" xfId="0" applyFont="1" applyFill="1" applyBorder="1" applyAlignment="1">
      <alignment horizontal="center" vertical="top" wrapText="1"/>
    </xf>
    <xf numFmtId="0" fontId="47" fillId="7" borderId="31" xfId="0" applyFont="1" applyFill="1" applyBorder="1" applyAlignment="1">
      <alignment horizontal="center" vertical="top" wrapText="1"/>
    </xf>
    <xf numFmtId="0" fontId="47" fillId="7" borderId="32" xfId="0" applyFont="1" applyFill="1" applyBorder="1" applyAlignment="1">
      <alignment horizontal="center" vertical="top" wrapText="1"/>
    </xf>
    <xf numFmtId="0" fontId="0" fillId="0" borderId="0" xfId="0" applyAlignment="1">
      <alignment horizontal="center" vertical="top" wrapText="1"/>
    </xf>
    <xf numFmtId="0" fontId="0" fillId="0" borderId="0" xfId="0" applyAlignment="1">
      <alignment horizontal="left" vertical="top"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3">
    <cellStyle name="Comma" xfId="9" builtinId="3"/>
    <cellStyle name="Comma 2" xfId="3" xr:uid="{00000000-0005-0000-0000-000000000000}"/>
    <cellStyle name="Currency" xfId="10" builtinId="4"/>
    <cellStyle name="Hyperlink" xfId="2" builtinId="8"/>
    <cellStyle name="Hyperlink 3" xfId="12" xr:uid="{EA0FA9A7-1852-4D6E-BEDA-7B9F57201407}"/>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 8" xfId="11" xr:uid="{7485EB5D-BFD2-4BEC-BAAF-F7155A21D5C3}"/>
    <cellStyle name="Per 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26" Type="http://schemas.openxmlformats.org/officeDocument/2006/relationships/image" Target="../media/image28.png"/><Relationship Id="rId39" Type="http://schemas.openxmlformats.org/officeDocument/2006/relationships/image" Target="../media/image41.png"/><Relationship Id="rId3" Type="http://schemas.openxmlformats.org/officeDocument/2006/relationships/image" Target="../media/image5.png"/><Relationship Id="rId21" Type="http://schemas.openxmlformats.org/officeDocument/2006/relationships/image" Target="../media/image23.png"/><Relationship Id="rId34" Type="http://schemas.openxmlformats.org/officeDocument/2006/relationships/image" Target="../media/image36.png"/><Relationship Id="rId42" Type="http://schemas.openxmlformats.org/officeDocument/2006/relationships/image" Target="../media/image44.png"/><Relationship Id="rId47" Type="http://schemas.openxmlformats.org/officeDocument/2006/relationships/image" Target="../media/image49.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5" Type="http://schemas.openxmlformats.org/officeDocument/2006/relationships/image" Target="../media/image27.png"/><Relationship Id="rId33" Type="http://schemas.openxmlformats.org/officeDocument/2006/relationships/image" Target="../media/image35.png"/><Relationship Id="rId38" Type="http://schemas.openxmlformats.org/officeDocument/2006/relationships/image" Target="../media/image40.png"/><Relationship Id="rId46" Type="http://schemas.openxmlformats.org/officeDocument/2006/relationships/image" Target="../media/image48.png"/><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22.png"/><Relationship Id="rId29" Type="http://schemas.openxmlformats.org/officeDocument/2006/relationships/image" Target="../media/image31.png"/><Relationship Id="rId41" Type="http://schemas.openxmlformats.org/officeDocument/2006/relationships/image" Target="../media/image43.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24" Type="http://schemas.openxmlformats.org/officeDocument/2006/relationships/image" Target="../media/image26.png"/><Relationship Id="rId32" Type="http://schemas.openxmlformats.org/officeDocument/2006/relationships/image" Target="../media/image34.png"/><Relationship Id="rId37" Type="http://schemas.openxmlformats.org/officeDocument/2006/relationships/image" Target="../media/image39.png"/><Relationship Id="rId40" Type="http://schemas.openxmlformats.org/officeDocument/2006/relationships/image" Target="../media/image42.png"/><Relationship Id="rId45" Type="http://schemas.openxmlformats.org/officeDocument/2006/relationships/image" Target="../media/image47.png"/><Relationship Id="rId5" Type="http://schemas.openxmlformats.org/officeDocument/2006/relationships/image" Target="../media/image7.png"/><Relationship Id="rId15" Type="http://schemas.openxmlformats.org/officeDocument/2006/relationships/image" Target="../media/image17.png"/><Relationship Id="rId23" Type="http://schemas.openxmlformats.org/officeDocument/2006/relationships/image" Target="../media/image25.png"/><Relationship Id="rId28" Type="http://schemas.openxmlformats.org/officeDocument/2006/relationships/image" Target="../media/image30.png"/><Relationship Id="rId36" Type="http://schemas.openxmlformats.org/officeDocument/2006/relationships/image" Target="../media/image38.png"/><Relationship Id="rId10" Type="http://schemas.openxmlformats.org/officeDocument/2006/relationships/image" Target="../media/image12.png"/><Relationship Id="rId19" Type="http://schemas.openxmlformats.org/officeDocument/2006/relationships/image" Target="../media/image21.png"/><Relationship Id="rId31" Type="http://schemas.openxmlformats.org/officeDocument/2006/relationships/image" Target="../media/image33.png"/><Relationship Id="rId44" Type="http://schemas.openxmlformats.org/officeDocument/2006/relationships/image" Target="../media/image46.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image" Target="../media/image24.png"/><Relationship Id="rId27" Type="http://schemas.openxmlformats.org/officeDocument/2006/relationships/image" Target="../media/image29.png"/><Relationship Id="rId30" Type="http://schemas.openxmlformats.org/officeDocument/2006/relationships/image" Target="../media/image32.png"/><Relationship Id="rId35" Type="http://schemas.openxmlformats.org/officeDocument/2006/relationships/image" Target="../media/image37.png"/><Relationship Id="rId43" Type="http://schemas.openxmlformats.org/officeDocument/2006/relationships/image" Target="../media/image45.png"/><Relationship Id="rId48" Type="http://schemas.openxmlformats.org/officeDocument/2006/relationships/image" Target="../media/image5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41275</xdr:colOff>
      <xdr:row>225</xdr:row>
      <xdr:rowOff>6350</xdr:rowOff>
    </xdr:from>
    <xdr:ext cx="4267200" cy="1219200"/>
    <xdr:pic>
      <xdr:nvPicPr>
        <xdr:cNvPr id="2" name="image1.png" descr="image1.png">
          <a:extLst>
            <a:ext uri="{FF2B5EF4-FFF2-40B4-BE49-F238E27FC236}">
              <a16:creationId xmlns:a16="http://schemas.microsoft.com/office/drawing/2014/main" id="{EE8E2AAC-0A37-4ED8-97D9-478FF4AB659D}"/>
            </a:ext>
          </a:extLst>
        </xdr:cNvPr>
        <xdr:cNvPicPr>
          <a:picLocks noChangeAspect="1"/>
        </xdr:cNvPicPr>
      </xdr:nvPicPr>
      <xdr:blipFill>
        <a:blip xmlns:r="http://schemas.openxmlformats.org/officeDocument/2006/relationships" r:embed="rId1"/>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3" name="image2.png" descr="image2.png">
          <a:extLst>
            <a:ext uri="{FF2B5EF4-FFF2-40B4-BE49-F238E27FC236}">
              <a16:creationId xmlns:a16="http://schemas.microsoft.com/office/drawing/2014/main" id="{8FF1FB3B-29F9-4614-ACA4-08463DD40AB3}"/>
            </a:ext>
          </a:extLst>
        </xdr:cNvPr>
        <xdr:cNvPicPr>
          <a:picLocks noChangeAspect="1"/>
        </xdr:cNvPicPr>
      </xdr:nvPicPr>
      <xdr:blipFill>
        <a:blip xmlns:r="http://schemas.openxmlformats.org/officeDocument/2006/relationships" r:embed="rId2"/>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4" name="image3.png" descr="image3.png">
          <a:extLst>
            <a:ext uri="{FF2B5EF4-FFF2-40B4-BE49-F238E27FC236}">
              <a16:creationId xmlns:a16="http://schemas.microsoft.com/office/drawing/2014/main" id="{D29B7B4A-84AC-43D5-B6B1-204C8C2AEC65}"/>
            </a:ext>
          </a:extLst>
        </xdr:cNvPr>
        <xdr:cNvPicPr>
          <a:picLocks noChangeAspect="1"/>
        </xdr:cNvPicPr>
      </xdr:nvPicPr>
      <xdr:blipFill>
        <a:blip xmlns:r="http://schemas.openxmlformats.org/officeDocument/2006/relationships" r:embed="rId3"/>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5" name="image4.png" descr="image4.png">
          <a:extLst>
            <a:ext uri="{FF2B5EF4-FFF2-40B4-BE49-F238E27FC236}">
              <a16:creationId xmlns:a16="http://schemas.microsoft.com/office/drawing/2014/main" id="{A89D61A2-B473-414B-B351-6DBE48E46244}"/>
            </a:ext>
          </a:extLst>
        </xdr:cNvPr>
        <xdr:cNvPicPr>
          <a:picLocks noChangeAspect="1"/>
        </xdr:cNvPicPr>
      </xdr:nvPicPr>
      <xdr:blipFill>
        <a:blip xmlns:r="http://schemas.openxmlformats.org/officeDocument/2006/relationships" r:embed="rId4"/>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6" name="image5.png" descr="image5.png">
          <a:extLst>
            <a:ext uri="{FF2B5EF4-FFF2-40B4-BE49-F238E27FC236}">
              <a16:creationId xmlns:a16="http://schemas.microsoft.com/office/drawing/2014/main" id="{B48C794E-29C9-4443-B9B2-8C157A97138C}"/>
            </a:ext>
          </a:extLst>
        </xdr:cNvPr>
        <xdr:cNvPicPr>
          <a:picLocks noChangeAspect="1"/>
        </xdr:cNvPicPr>
      </xdr:nvPicPr>
      <xdr:blipFill>
        <a:blip xmlns:r="http://schemas.openxmlformats.org/officeDocument/2006/relationships" r:embed="rId5"/>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7" name="image6.png" descr="image6.png">
          <a:extLst>
            <a:ext uri="{FF2B5EF4-FFF2-40B4-BE49-F238E27FC236}">
              <a16:creationId xmlns:a16="http://schemas.microsoft.com/office/drawing/2014/main" id="{D863625F-4567-41A8-8DC8-C502DEA349AF}"/>
            </a:ext>
          </a:extLst>
        </xdr:cNvPr>
        <xdr:cNvPicPr>
          <a:picLocks noChangeAspect="1"/>
        </xdr:cNvPicPr>
      </xdr:nvPicPr>
      <xdr:blipFill>
        <a:blip xmlns:r="http://schemas.openxmlformats.org/officeDocument/2006/relationships" r:embed="rId6"/>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8" name="image7.png" descr="image7.png">
          <a:extLst>
            <a:ext uri="{FF2B5EF4-FFF2-40B4-BE49-F238E27FC236}">
              <a16:creationId xmlns:a16="http://schemas.microsoft.com/office/drawing/2014/main" id="{D352685B-AED7-4F9A-AC7A-CE50756F2D6B}"/>
            </a:ext>
          </a:extLst>
        </xdr:cNvPr>
        <xdr:cNvPicPr>
          <a:picLocks noChangeAspect="1"/>
        </xdr:cNvPicPr>
      </xdr:nvPicPr>
      <xdr:blipFill>
        <a:blip xmlns:r="http://schemas.openxmlformats.org/officeDocument/2006/relationships" r:embed="rId7"/>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9" name="image8.png" descr="image8.png">
          <a:extLst>
            <a:ext uri="{FF2B5EF4-FFF2-40B4-BE49-F238E27FC236}">
              <a16:creationId xmlns:a16="http://schemas.microsoft.com/office/drawing/2014/main" id="{D090F8DE-0E00-4972-A1A6-8CE1E0DDE185}"/>
            </a:ext>
          </a:extLst>
        </xdr:cNvPr>
        <xdr:cNvPicPr>
          <a:picLocks noChangeAspect="1"/>
        </xdr:cNvPicPr>
      </xdr:nvPicPr>
      <xdr:blipFill>
        <a:blip xmlns:r="http://schemas.openxmlformats.org/officeDocument/2006/relationships" r:embed="rId8"/>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10" name="image9.png" descr="image9.png">
          <a:extLst>
            <a:ext uri="{FF2B5EF4-FFF2-40B4-BE49-F238E27FC236}">
              <a16:creationId xmlns:a16="http://schemas.microsoft.com/office/drawing/2014/main" id="{8B13D4B4-B2EA-412E-86C0-4698F35D7D89}"/>
            </a:ext>
          </a:extLst>
        </xdr:cNvPr>
        <xdr:cNvPicPr>
          <a:picLocks noChangeAspect="1"/>
        </xdr:cNvPicPr>
      </xdr:nvPicPr>
      <xdr:blipFill>
        <a:blip xmlns:r="http://schemas.openxmlformats.org/officeDocument/2006/relationships" r:embed="rId9"/>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11" name="image10.png" descr="image10.png">
          <a:extLst>
            <a:ext uri="{FF2B5EF4-FFF2-40B4-BE49-F238E27FC236}">
              <a16:creationId xmlns:a16="http://schemas.microsoft.com/office/drawing/2014/main" id="{7FDE00DC-9C70-46F0-AE30-4CA67379BED4}"/>
            </a:ext>
          </a:extLst>
        </xdr:cNvPr>
        <xdr:cNvPicPr>
          <a:picLocks noChangeAspect="1"/>
        </xdr:cNvPicPr>
      </xdr:nvPicPr>
      <xdr:blipFill>
        <a:blip xmlns:r="http://schemas.openxmlformats.org/officeDocument/2006/relationships" r:embed="rId10"/>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12" name="image11.png" descr="image11.png">
          <a:extLst>
            <a:ext uri="{FF2B5EF4-FFF2-40B4-BE49-F238E27FC236}">
              <a16:creationId xmlns:a16="http://schemas.microsoft.com/office/drawing/2014/main" id="{B1876DCB-6814-43B8-9E98-9034A57696E4}"/>
            </a:ext>
          </a:extLst>
        </xdr:cNvPr>
        <xdr:cNvPicPr>
          <a:picLocks noChangeAspect="1"/>
        </xdr:cNvPicPr>
      </xdr:nvPicPr>
      <xdr:blipFill>
        <a:blip xmlns:r="http://schemas.openxmlformats.org/officeDocument/2006/relationships" r:embed="rId11"/>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13" name="image12.png" descr="image12.png">
          <a:extLst>
            <a:ext uri="{FF2B5EF4-FFF2-40B4-BE49-F238E27FC236}">
              <a16:creationId xmlns:a16="http://schemas.microsoft.com/office/drawing/2014/main" id="{BBC61307-35DF-4DD5-AA8A-A47E9B60ECC6}"/>
            </a:ext>
          </a:extLst>
        </xdr:cNvPr>
        <xdr:cNvPicPr>
          <a:picLocks noChangeAspect="1"/>
        </xdr:cNvPicPr>
      </xdr:nvPicPr>
      <xdr:blipFill>
        <a:blip xmlns:r="http://schemas.openxmlformats.org/officeDocument/2006/relationships" r:embed="rId12"/>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14" name="image1.png" descr="image1.png">
          <a:extLst>
            <a:ext uri="{FF2B5EF4-FFF2-40B4-BE49-F238E27FC236}">
              <a16:creationId xmlns:a16="http://schemas.microsoft.com/office/drawing/2014/main" id="{1551157A-D7CB-414D-8072-D00012AB72E4}"/>
            </a:ext>
          </a:extLst>
        </xdr:cNvPr>
        <xdr:cNvPicPr>
          <a:picLocks noChangeAspect="1"/>
        </xdr:cNvPicPr>
      </xdr:nvPicPr>
      <xdr:blipFill>
        <a:blip xmlns:r="http://schemas.openxmlformats.org/officeDocument/2006/relationships" r:embed="rId1"/>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15" name="image2.png" descr="image2.png">
          <a:extLst>
            <a:ext uri="{FF2B5EF4-FFF2-40B4-BE49-F238E27FC236}">
              <a16:creationId xmlns:a16="http://schemas.microsoft.com/office/drawing/2014/main" id="{438D1857-0070-41C5-98EC-824AC93AE09E}"/>
            </a:ext>
          </a:extLst>
        </xdr:cNvPr>
        <xdr:cNvPicPr>
          <a:picLocks noChangeAspect="1"/>
        </xdr:cNvPicPr>
      </xdr:nvPicPr>
      <xdr:blipFill>
        <a:blip xmlns:r="http://schemas.openxmlformats.org/officeDocument/2006/relationships" r:embed="rId2"/>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16" name="image3.png" descr="image3.png">
          <a:extLst>
            <a:ext uri="{FF2B5EF4-FFF2-40B4-BE49-F238E27FC236}">
              <a16:creationId xmlns:a16="http://schemas.microsoft.com/office/drawing/2014/main" id="{3250F0F1-FE60-4665-8A7D-02B4DF2D1D77}"/>
            </a:ext>
          </a:extLst>
        </xdr:cNvPr>
        <xdr:cNvPicPr>
          <a:picLocks noChangeAspect="1"/>
        </xdr:cNvPicPr>
      </xdr:nvPicPr>
      <xdr:blipFill>
        <a:blip xmlns:r="http://schemas.openxmlformats.org/officeDocument/2006/relationships" r:embed="rId3"/>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17" name="image4.png" descr="image4.png">
          <a:extLst>
            <a:ext uri="{FF2B5EF4-FFF2-40B4-BE49-F238E27FC236}">
              <a16:creationId xmlns:a16="http://schemas.microsoft.com/office/drawing/2014/main" id="{B36B1EF1-ADF4-41B6-8A69-9138A0F4E15C}"/>
            </a:ext>
          </a:extLst>
        </xdr:cNvPr>
        <xdr:cNvPicPr>
          <a:picLocks noChangeAspect="1"/>
        </xdr:cNvPicPr>
      </xdr:nvPicPr>
      <xdr:blipFill>
        <a:blip xmlns:r="http://schemas.openxmlformats.org/officeDocument/2006/relationships" r:embed="rId4"/>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18" name="image5.png" descr="image5.png">
          <a:extLst>
            <a:ext uri="{FF2B5EF4-FFF2-40B4-BE49-F238E27FC236}">
              <a16:creationId xmlns:a16="http://schemas.microsoft.com/office/drawing/2014/main" id="{01A11E74-1EF3-4857-9022-167597EF1D92}"/>
            </a:ext>
          </a:extLst>
        </xdr:cNvPr>
        <xdr:cNvPicPr>
          <a:picLocks noChangeAspect="1"/>
        </xdr:cNvPicPr>
      </xdr:nvPicPr>
      <xdr:blipFill>
        <a:blip xmlns:r="http://schemas.openxmlformats.org/officeDocument/2006/relationships" r:embed="rId5"/>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19" name="image6.png" descr="image6.png">
          <a:extLst>
            <a:ext uri="{FF2B5EF4-FFF2-40B4-BE49-F238E27FC236}">
              <a16:creationId xmlns:a16="http://schemas.microsoft.com/office/drawing/2014/main" id="{43610B14-0B47-4696-BAA0-E72AF4DD5331}"/>
            </a:ext>
          </a:extLst>
        </xdr:cNvPr>
        <xdr:cNvPicPr>
          <a:picLocks noChangeAspect="1"/>
        </xdr:cNvPicPr>
      </xdr:nvPicPr>
      <xdr:blipFill>
        <a:blip xmlns:r="http://schemas.openxmlformats.org/officeDocument/2006/relationships" r:embed="rId6"/>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20" name="image7.png" descr="image7.png">
          <a:extLst>
            <a:ext uri="{FF2B5EF4-FFF2-40B4-BE49-F238E27FC236}">
              <a16:creationId xmlns:a16="http://schemas.microsoft.com/office/drawing/2014/main" id="{140DDB8A-0CE3-47CD-A024-AFF612CBCCEC}"/>
            </a:ext>
          </a:extLst>
        </xdr:cNvPr>
        <xdr:cNvPicPr>
          <a:picLocks noChangeAspect="1"/>
        </xdr:cNvPicPr>
      </xdr:nvPicPr>
      <xdr:blipFill>
        <a:blip xmlns:r="http://schemas.openxmlformats.org/officeDocument/2006/relationships" r:embed="rId7"/>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21" name="image8.png" descr="image8.png">
          <a:extLst>
            <a:ext uri="{FF2B5EF4-FFF2-40B4-BE49-F238E27FC236}">
              <a16:creationId xmlns:a16="http://schemas.microsoft.com/office/drawing/2014/main" id="{56A1D599-3F5B-41C3-AE7D-37044F731C95}"/>
            </a:ext>
          </a:extLst>
        </xdr:cNvPr>
        <xdr:cNvPicPr>
          <a:picLocks noChangeAspect="1"/>
        </xdr:cNvPicPr>
      </xdr:nvPicPr>
      <xdr:blipFill>
        <a:blip xmlns:r="http://schemas.openxmlformats.org/officeDocument/2006/relationships" r:embed="rId8"/>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22" name="image9.png" descr="image9.png">
          <a:extLst>
            <a:ext uri="{FF2B5EF4-FFF2-40B4-BE49-F238E27FC236}">
              <a16:creationId xmlns:a16="http://schemas.microsoft.com/office/drawing/2014/main" id="{509A7843-D104-4D16-8EF5-FFB91B552112}"/>
            </a:ext>
          </a:extLst>
        </xdr:cNvPr>
        <xdr:cNvPicPr>
          <a:picLocks noChangeAspect="1"/>
        </xdr:cNvPicPr>
      </xdr:nvPicPr>
      <xdr:blipFill>
        <a:blip xmlns:r="http://schemas.openxmlformats.org/officeDocument/2006/relationships" r:embed="rId9"/>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23" name="image10.png" descr="image10.png">
          <a:extLst>
            <a:ext uri="{FF2B5EF4-FFF2-40B4-BE49-F238E27FC236}">
              <a16:creationId xmlns:a16="http://schemas.microsoft.com/office/drawing/2014/main" id="{A6878292-9011-4D99-88BB-5C48FCF619F4}"/>
            </a:ext>
          </a:extLst>
        </xdr:cNvPr>
        <xdr:cNvPicPr>
          <a:picLocks noChangeAspect="1"/>
        </xdr:cNvPicPr>
      </xdr:nvPicPr>
      <xdr:blipFill>
        <a:blip xmlns:r="http://schemas.openxmlformats.org/officeDocument/2006/relationships" r:embed="rId10"/>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24" name="image11.png" descr="image11.png">
          <a:extLst>
            <a:ext uri="{FF2B5EF4-FFF2-40B4-BE49-F238E27FC236}">
              <a16:creationId xmlns:a16="http://schemas.microsoft.com/office/drawing/2014/main" id="{DCB7E352-D234-4880-986C-BC076FAB36C4}"/>
            </a:ext>
          </a:extLst>
        </xdr:cNvPr>
        <xdr:cNvPicPr>
          <a:picLocks noChangeAspect="1"/>
        </xdr:cNvPicPr>
      </xdr:nvPicPr>
      <xdr:blipFill>
        <a:blip xmlns:r="http://schemas.openxmlformats.org/officeDocument/2006/relationships" r:embed="rId11"/>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25" name="image12.png" descr="image12.png">
          <a:extLst>
            <a:ext uri="{FF2B5EF4-FFF2-40B4-BE49-F238E27FC236}">
              <a16:creationId xmlns:a16="http://schemas.microsoft.com/office/drawing/2014/main" id="{74093982-D2F5-4D0D-B31B-092F0F7799AA}"/>
            </a:ext>
          </a:extLst>
        </xdr:cNvPr>
        <xdr:cNvPicPr>
          <a:picLocks noChangeAspect="1"/>
        </xdr:cNvPicPr>
      </xdr:nvPicPr>
      <xdr:blipFill>
        <a:blip xmlns:r="http://schemas.openxmlformats.org/officeDocument/2006/relationships" r:embed="rId12"/>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26" name="image1.png" descr="image1.png">
          <a:extLst>
            <a:ext uri="{FF2B5EF4-FFF2-40B4-BE49-F238E27FC236}">
              <a16:creationId xmlns:a16="http://schemas.microsoft.com/office/drawing/2014/main" id="{1ED9D88E-7E8F-40F9-A196-9F1529CA5B9B}"/>
            </a:ext>
          </a:extLst>
        </xdr:cNvPr>
        <xdr:cNvPicPr>
          <a:picLocks noChangeAspect="1"/>
        </xdr:cNvPicPr>
      </xdr:nvPicPr>
      <xdr:blipFill>
        <a:blip xmlns:r="http://schemas.openxmlformats.org/officeDocument/2006/relationships" r:embed="rId13"/>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27" name="image2.png" descr="image2.png">
          <a:extLst>
            <a:ext uri="{FF2B5EF4-FFF2-40B4-BE49-F238E27FC236}">
              <a16:creationId xmlns:a16="http://schemas.microsoft.com/office/drawing/2014/main" id="{8CF062B3-CA3D-49B2-9A83-0BEDCE0ED4AD}"/>
            </a:ext>
          </a:extLst>
        </xdr:cNvPr>
        <xdr:cNvPicPr>
          <a:picLocks noChangeAspect="1"/>
        </xdr:cNvPicPr>
      </xdr:nvPicPr>
      <xdr:blipFill>
        <a:blip xmlns:r="http://schemas.openxmlformats.org/officeDocument/2006/relationships" r:embed="rId14"/>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28" name="image3.png" descr="image3.png">
          <a:extLst>
            <a:ext uri="{FF2B5EF4-FFF2-40B4-BE49-F238E27FC236}">
              <a16:creationId xmlns:a16="http://schemas.microsoft.com/office/drawing/2014/main" id="{CF2AA4FC-99AF-4F91-9386-90FC2993F8AC}"/>
            </a:ext>
          </a:extLst>
        </xdr:cNvPr>
        <xdr:cNvPicPr>
          <a:picLocks noChangeAspect="1"/>
        </xdr:cNvPicPr>
      </xdr:nvPicPr>
      <xdr:blipFill>
        <a:blip xmlns:r="http://schemas.openxmlformats.org/officeDocument/2006/relationships" r:embed="rId15"/>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29" name="image4.png" descr="image4.png">
          <a:extLst>
            <a:ext uri="{FF2B5EF4-FFF2-40B4-BE49-F238E27FC236}">
              <a16:creationId xmlns:a16="http://schemas.microsoft.com/office/drawing/2014/main" id="{873B693B-98FA-415D-A99B-C0AA8FC992BD}"/>
            </a:ext>
          </a:extLst>
        </xdr:cNvPr>
        <xdr:cNvPicPr>
          <a:picLocks noChangeAspect="1"/>
        </xdr:cNvPicPr>
      </xdr:nvPicPr>
      <xdr:blipFill>
        <a:blip xmlns:r="http://schemas.openxmlformats.org/officeDocument/2006/relationships" r:embed="rId16"/>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30" name="image5.png" descr="image5.png">
          <a:extLst>
            <a:ext uri="{FF2B5EF4-FFF2-40B4-BE49-F238E27FC236}">
              <a16:creationId xmlns:a16="http://schemas.microsoft.com/office/drawing/2014/main" id="{C0795F9B-4E45-4F6A-A8D0-6AAE24224042}"/>
            </a:ext>
          </a:extLst>
        </xdr:cNvPr>
        <xdr:cNvPicPr>
          <a:picLocks noChangeAspect="1"/>
        </xdr:cNvPicPr>
      </xdr:nvPicPr>
      <xdr:blipFill>
        <a:blip xmlns:r="http://schemas.openxmlformats.org/officeDocument/2006/relationships" r:embed="rId17"/>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31" name="image6.png" descr="image6.png">
          <a:extLst>
            <a:ext uri="{FF2B5EF4-FFF2-40B4-BE49-F238E27FC236}">
              <a16:creationId xmlns:a16="http://schemas.microsoft.com/office/drawing/2014/main" id="{218DC908-42C3-48DC-86CB-C4032DE22A54}"/>
            </a:ext>
          </a:extLst>
        </xdr:cNvPr>
        <xdr:cNvPicPr>
          <a:picLocks noChangeAspect="1"/>
        </xdr:cNvPicPr>
      </xdr:nvPicPr>
      <xdr:blipFill>
        <a:blip xmlns:r="http://schemas.openxmlformats.org/officeDocument/2006/relationships" r:embed="rId18"/>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32" name="image7.png" descr="image7.png">
          <a:extLst>
            <a:ext uri="{FF2B5EF4-FFF2-40B4-BE49-F238E27FC236}">
              <a16:creationId xmlns:a16="http://schemas.microsoft.com/office/drawing/2014/main" id="{69940A7E-DAE1-486B-B7BC-D52722767208}"/>
            </a:ext>
          </a:extLst>
        </xdr:cNvPr>
        <xdr:cNvPicPr>
          <a:picLocks noChangeAspect="1"/>
        </xdr:cNvPicPr>
      </xdr:nvPicPr>
      <xdr:blipFill>
        <a:blip xmlns:r="http://schemas.openxmlformats.org/officeDocument/2006/relationships" r:embed="rId19"/>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33" name="image8.png" descr="image8.png">
          <a:extLst>
            <a:ext uri="{FF2B5EF4-FFF2-40B4-BE49-F238E27FC236}">
              <a16:creationId xmlns:a16="http://schemas.microsoft.com/office/drawing/2014/main" id="{D385A7F6-DB77-4E57-BA8B-26FB89F1B098}"/>
            </a:ext>
          </a:extLst>
        </xdr:cNvPr>
        <xdr:cNvPicPr>
          <a:picLocks noChangeAspect="1"/>
        </xdr:cNvPicPr>
      </xdr:nvPicPr>
      <xdr:blipFill>
        <a:blip xmlns:r="http://schemas.openxmlformats.org/officeDocument/2006/relationships" r:embed="rId20"/>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34" name="image9.png" descr="image9.png">
          <a:extLst>
            <a:ext uri="{FF2B5EF4-FFF2-40B4-BE49-F238E27FC236}">
              <a16:creationId xmlns:a16="http://schemas.microsoft.com/office/drawing/2014/main" id="{228FD546-B7F2-4652-B8F6-4BA6AC003886}"/>
            </a:ext>
          </a:extLst>
        </xdr:cNvPr>
        <xdr:cNvPicPr>
          <a:picLocks noChangeAspect="1"/>
        </xdr:cNvPicPr>
      </xdr:nvPicPr>
      <xdr:blipFill>
        <a:blip xmlns:r="http://schemas.openxmlformats.org/officeDocument/2006/relationships" r:embed="rId21"/>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35" name="image10.png" descr="image10.png">
          <a:extLst>
            <a:ext uri="{FF2B5EF4-FFF2-40B4-BE49-F238E27FC236}">
              <a16:creationId xmlns:a16="http://schemas.microsoft.com/office/drawing/2014/main" id="{9167E05D-80A1-4AD6-A626-B65F3A729751}"/>
            </a:ext>
          </a:extLst>
        </xdr:cNvPr>
        <xdr:cNvPicPr>
          <a:picLocks noChangeAspect="1"/>
        </xdr:cNvPicPr>
      </xdr:nvPicPr>
      <xdr:blipFill>
        <a:blip xmlns:r="http://schemas.openxmlformats.org/officeDocument/2006/relationships" r:embed="rId22"/>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36" name="image11.png" descr="image11.png">
          <a:extLst>
            <a:ext uri="{FF2B5EF4-FFF2-40B4-BE49-F238E27FC236}">
              <a16:creationId xmlns:a16="http://schemas.microsoft.com/office/drawing/2014/main" id="{3BF390C3-8556-4D3E-9CEF-829ACC709573}"/>
            </a:ext>
          </a:extLst>
        </xdr:cNvPr>
        <xdr:cNvPicPr>
          <a:picLocks noChangeAspect="1"/>
        </xdr:cNvPicPr>
      </xdr:nvPicPr>
      <xdr:blipFill>
        <a:blip xmlns:r="http://schemas.openxmlformats.org/officeDocument/2006/relationships" r:embed="rId23"/>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37" name="image12.png" descr="image12.png">
          <a:extLst>
            <a:ext uri="{FF2B5EF4-FFF2-40B4-BE49-F238E27FC236}">
              <a16:creationId xmlns:a16="http://schemas.microsoft.com/office/drawing/2014/main" id="{9EF7645A-0B35-4660-A993-09E2804E49C7}"/>
            </a:ext>
          </a:extLst>
        </xdr:cNvPr>
        <xdr:cNvPicPr>
          <a:picLocks noChangeAspect="1"/>
        </xdr:cNvPicPr>
      </xdr:nvPicPr>
      <xdr:blipFill>
        <a:blip xmlns:r="http://schemas.openxmlformats.org/officeDocument/2006/relationships" r:embed="rId24"/>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38" name="image1.png" descr="image1.png">
          <a:extLst>
            <a:ext uri="{FF2B5EF4-FFF2-40B4-BE49-F238E27FC236}">
              <a16:creationId xmlns:a16="http://schemas.microsoft.com/office/drawing/2014/main" id="{F61EED9A-5E18-4446-B00C-3C74CB083C4E}"/>
            </a:ext>
          </a:extLst>
        </xdr:cNvPr>
        <xdr:cNvPicPr>
          <a:picLocks noChangeAspect="1"/>
        </xdr:cNvPicPr>
      </xdr:nvPicPr>
      <xdr:blipFill>
        <a:blip xmlns:r="http://schemas.openxmlformats.org/officeDocument/2006/relationships" r:embed="rId25"/>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39" name="image2.png" descr="image2.png">
          <a:extLst>
            <a:ext uri="{FF2B5EF4-FFF2-40B4-BE49-F238E27FC236}">
              <a16:creationId xmlns:a16="http://schemas.microsoft.com/office/drawing/2014/main" id="{A247153E-A9FD-4589-8BA9-2A5D414E5FFD}"/>
            </a:ext>
          </a:extLst>
        </xdr:cNvPr>
        <xdr:cNvPicPr>
          <a:picLocks noChangeAspect="1"/>
        </xdr:cNvPicPr>
      </xdr:nvPicPr>
      <xdr:blipFill>
        <a:blip xmlns:r="http://schemas.openxmlformats.org/officeDocument/2006/relationships" r:embed="rId26"/>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40" name="image3.png" descr="image3.png">
          <a:extLst>
            <a:ext uri="{FF2B5EF4-FFF2-40B4-BE49-F238E27FC236}">
              <a16:creationId xmlns:a16="http://schemas.microsoft.com/office/drawing/2014/main" id="{93F4B33C-EBFC-445E-8CFB-ED81A3F787A1}"/>
            </a:ext>
          </a:extLst>
        </xdr:cNvPr>
        <xdr:cNvPicPr>
          <a:picLocks noChangeAspect="1"/>
        </xdr:cNvPicPr>
      </xdr:nvPicPr>
      <xdr:blipFill>
        <a:blip xmlns:r="http://schemas.openxmlformats.org/officeDocument/2006/relationships" r:embed="rId27"/>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41" name="image4.png" descr="image4.png">
          <a:extLst>
            <a:ext uri="{FF2B5EF4-FFF2-40B4-BE49-F238E27FC236}">
              <a16:creationId xmlns:a16="http://schemas.microsoft.com/office/drawing/2014/main" id="{C87B98CF-CAEF-4365-AF2B-ED75245230DC}"/>
            </a:ext>
          </a:extLst>
        </xdr:cNvPr>
        <xdr:cNvPicPr>
          <a:picLocks noChangeAspect="1"/>
        </xdr:cNvPicPr>
      </xdr:nvPicPr>
      <xdr:blipFill>
        <a:blip xmlns:r="http://schemas.openxmlformats.org/officeDocument/2006/relationships" r:embed="rId28"/>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42" name="image5.png" descr="image5.png">
          <a:extLst>
            <a:ext uri="{FF2B5EF4-FFF2-40B4-BE49-F238E27FC236}">
              <a16:creationId xmlns:a16="http://schemas.microsoft.com/office/drawing/2014/main" id="{ECB6E278-3C8C-4DE0-A18F-CC85A7307A92}"/>
            </a:ext>
          </a:extLst>
        </xdr:cNvPr>
        <xdr:cNvPicPr>
          <a:picLocks noChangeAspect="1"/>
        </xdr:cNvPicPr>
      </xdr:nvPicPr>
      <xdr:blipFill>
        <a:blip xmlns:r="http://schemas.openxmlformats.org/officeDocument/2006/relationships" r:embed="rId29"/>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43" name="image6.png" descr="image6.png">
          <a:extLst>
            <a:ext uri="{FF2B5EF4-FFF2-40B4-BE49-F238E27FC236}">
              <a16:creationId xmlns:a16="http://schemas.microsoft.com/office/drawing/2014/main" id="{D3B35B01-DD8E-4A43-B1B6-4BF2EA885723}"/>
            </a:ext>
          </a:extLst>
        </xdr:cNvPr>
        <xdr:cNvPicPr>
          <a:picLocks noChangeAspect="1"/>
        </xdr:cNvPicPr>
      </xdr:nvPicPr>
      <xdr:blipFill>
        <a:blip xmlns:r="http://schemas.openxmlformats.org/officeDocument/2006/relationships" r:embed="rId30"/>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44" name="image7.png" descr="image7.png">
          <a:extLst>
            <a:ext uri="{FF2B5EF4-FFF2-40B4-BE49-F238E27FC236}">
              <a16:creationId xmlns:a16="http://schemas.microsoft.com/office/drawing/2014/main" id="{C13B3655-BD15-409D-8342-0DD9D578A506}"/>
            </a:ext>
          </a:extLst>
        </xdr:cNvPr>
        <xdr:cNvPicPr>
          <a:picLocks noChangeAspect="1"/>
        </xdr:cNvPicPr>
      </xdr:nvPicPr>
      <xdr:blipFill>
        <a:blip xmlns:r="http://schemas.openxmlformats.org/officeDocument/2006/relationships" r:embed="rId31"/>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45" name="image8.png" descr="image8.png">
          <a:extLst>
            <a:ext uri="{FF2B5EF4-FFF2-40B4-BE49-F238E27FC236}">
              <a16:creationId xmlns:a16="http://schemas.microsoft.com/office/drawing/2014/main" id="{46A5EFE3-3336-4E19-A7D4-DE4479C6746C}"/>
            </a:ext>
          </a:extLst>
        </xdr:cNvPr>
        <xdr:cNvPicPr>
          <a:picLocks noChangeAspect="1"/>
        </xdr:cNvPicPr>
      </xdr:nvPicPr>
      <xdr:blipFill>
        <a:blip xmlns:r="http://schemas.openxmlformats.org/officeDocument/2006/relationships" r:embed="rId32"/>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46" name="image9.png" descr="image9.png">
          <a:extLst>
            <a:ext uri="{FF2B5EF4-FFF2-40B4-BE49-F238E27FC236}">
              <a16:creationId xmlns:a16="http://schemas.microsoft.com/office/drawing/2014/main" id="{6FF18919-718D-41DF-BDA6-676D706370B7}"/>
            </a:ext>
          </a:extLst>
        </xdr:cNvPr>
        <xdr:cNvPicPr>
          <a:picLocks noChangeAspect="1"/>
        </xdr:cNvPicPr>
      </xdr:nvPicPr>
      <xdr:blipFill>
        <a:blip xmlns:r="http://schemas.openxmlformats.org/officeDocument/2006/relationships" r:embed="rId33"/>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47" name="image10.png" descr="image10.png">
          <a:extLst>
            <a:ext uri="{FF2B5EF4-FFF2-40B4-BE49-F238E27FC236}">
              <a16:creationId xmlns:a16="http://schemas.microsoft.com/office/drawing/2014/main" id="{F7710086-83E7-4ADB-BAF7-C47DA4FD470E}"/>
            </a:ext>
          </a:extLst>
        </xdr:cNvPr>
        <xdr:cNvPicPr>
          <a:picLocks noChangeAspect="1"/>
        </xdr:cNvPicPr>
      </xdr:nvPicPr>
      <xdr:blipFill>
        <a:blip xmlns:r="http://schemas.openxmlformats.org/officeDocument/2006/relationships" r:embed="rId34"/>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48" name="image11.png" descr="image11.png">
          <a:extLst>
            <a:ext uri="{FF2B5EF4-FFF2-40B4-BE49-F238E27FC236}">
              <a16:creationId xmlns:a16="http://schemas.microsoft.com/office/drawing/2014/main" id="{50FAC43E-393C-4223-8E82-61BE472802CA}"/>
            </a:ext>
          </a:extLst>
        </xdr:cNvPr>
        <xdr:cNvPicPr>
          <a:picLocks noChangeAspect="1"/>
        </xdr:cNvPicPr>
      </xdr:nvPicPr>
      <xdr:blipFill>
        <a:blip xmlns:r="http://schemas.openxmlformats.org/officeDocument/2006/relationships" r:embed="rId35"/>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49" name="image12.png" descr="image12.png">
          <a:extLst>
            <a:ext uri="{FF2B5EF4-FFF2-40B4-BE49-F238E27FC236}">
              <a16:creationId xmlns:a16="http://schemas.microsoft.com/office/drawing/2014/main" id="{4AC8DBE7-7163-46D8-B851-97D9EB5B5495}"/>
            </a:ext>
          </a:extLst>
        </xdr:cNvPr>
        <xdr:cNvPicPr>
          <a:picLocks noChangeAspect="1"/>
        </xdr:cNvPicPr>
      </xdr:nvPicPr>
      <xdr:blipFill>
        <a:blip xmlns:r="http://schemas.openxmlformats.org/officeDocument/2006/relationships" r:embed="rId36"/>
        <a:stretch>
          <a:fillRect/>
        </a:stretch>
      </xdr:blipFill>
      <xdr:spPr>
        <a:xfrm>
          <a:off x="15519400" y="70177025"/>
          <a:ext cx="4267200" cy="1047750"/>
        </a:xfrm>
        <a:prstGeom prst="rect">
          <a:avLst/>
        </a:prstGeom>
      </xdr:spPr>
    </xdr:pic>
    <xdr:clientData/>
  </xdr:oneCellAnchor>
  <xdr:oneCellAnchor>
    <xdr:from>
      <xdr:col>6</xdr:col>
      <xdr:colOff>41275</xdr:colOff>
      <xdr:row>225</xdr:row>
      <xdr:rowOff>6350</xdr:rowOff>
    </xdr:from>
    <xdr:ext cx="4267200" cy="1219200"/>
    <xdr:pic>
      <xdr:nvPicPr>
        <xdr:cNvPr id="50" name="image1.png" descr="image1.png">
          <a:extLst>
            <a:ext uri="{FF2B5EF4-FFF2-40B4-BE49-F238E27FC236}">
              <a16:creationId xmlns:a16="http://schemas.microsoft.com/office/drawing/2014/main" id="{1459CC6C-77D8-4534-9F4B-0389A4847EA1}"/>
            </a:ext>
          </a:extLst>
        </xdr:cNvPr>
        <xdr:cNvPicPr>
          <a:picLocks noChangeAspect="1"/>
        </xdr:cNvPicPr>
      </xdr:nvPicPr>
      <xdr:blipFill>
        <a:blip xmlns:r="http://schemas.openxmlformats.org/officeDocument/2006/relationships" r:embed="rId37"/>
        <a:stretch>
          <a:fillRect/>
        </a:stretch>
      </xdr:blipFill>
      <xdr:spPr>
        <a:xfrm>
          <a:off x="15519400" y="43830875"/>
          <a:ext cx="4267200" cy="1219200"/>
        </a:xfrm>
        <a:prstGeom prst="rect">
          <a:avLst/>
        </a:prstGeom>
      </xdr:spPr>
    </xdr:pic>
    <xdr:clientData/>
  </xdr:oneCellAnchor>
  <xdr:oneCellAnchor>
    <xdr:from>
      <xdr:col>6</xdr:col>
      <xdr:colOff>41275</xdr:colOff>
      <xdr:row>235</xdr:row>
      <xdr:rowOff>6350</xdr:rowOff>
    </xdr:from>
    <xdr:ext cx="4267200" cy="2457450"/>
    <xdr:pic>
      <xdr:nvPicPr>
        <xdr:cNvPr id="51" name="image2.png" descr="image2.png">
          <a:extLst>
            <a:ext uri="{FF2B5EF4-FFF2-40B4-BE49-F238E27FC236}">
              <a16:creationId xmlns:a16="http://schemas.microsoft.com/office/drawing/2014/main" id="{D2055427-E932-40D3-8178-BE1EA9E77952}"/>
            </a:ext>
          </a:extLst>
        </xdr:cNvPr>
        <xdr:cNvPicPr>
          <a:picLocks noChangeAspect="1"/>
        </xdr:cNvPicPr>
      </xdr:nvPicPr>
      <xdr:blipFill>
        <a:blip xmlns:r="http://schemas.openxmlformats.org/officeDocument/2006/relationships" r:embed="rId38"/>
        <a:stretch>
          <a:fillRect/>
        </a:stretch>
      </xdr:blipFill>
      <xdr:spPr>
        <a:xfrm>
          <a:off x="15519400" y="45793025"/>
          <a:ext cx="4267200" cy="2457450"/>
        </a:xfrm>
        <a:prstGeom prst="rect">
          <a:avLst/>
        </a:prstGeom>
      </xdr:spPr>
    </xdr:pic>
    <xdr:clientData/>
  </xdr:oneCellAnchor>
  <xdr:oneCellAnchor>
    <xdr:from>
      <xdr:col>6</xdr:col>
      <xdr:colOff>0</xdr:colOff>
      <xdr:row>253</xdr:row>
      <xdr:rowOff>6350</xdr:rowOff>
    </xdr:from>
    <xdr:ext cx="4267200" cy="2457450"/>
    <xdr:pic>
      <xdr:nvPicPr>
        <xdr:cNvPr id="52" name="image3.png" descr="image3.png">
          <a:extLst>
            <a:ext uri="{FF2B5EF4-FFF2-40B4-BE49-F238E27FC236}">
              <a16:creationId xmlns:a16="http://schemas.microsoft.com/office/drawing/2014/main" id="{D2B59D91-07B7-4045-9772-EFB75D9B8A64}"/>
            </a:ext>
          </a:extLst>
        </xdr:cNvPr>
        <xdr:cNvPicPr>
          <a:picLocks noChangeAspect="1"/>
        </xdr:cNvPicPr>
      </xdr:nvPicPr>
      <xdr:blipFill>
        <a:blip xmlns:r="http://schemas.openxmlformats.org/officeDocument/2006/relationships" r:embed="rId39"/>
        <a:stretch>
          <a:fillRect/>
        </a:stretch>
      </xdr:blipFill>
      <xdr:spPr>
        <a:xfrm>
          <a:off x="15478125" y="49222025"/>
          <a:ext cx="4267200" cy="2457450"/>
        </a:xfrm>
        <a:prstGeom prst="rect">
          <a:avLst/>
        </a:prstGeom>
      </xdr:spPr>
    </xdr:pic>
    <xdr:clientData/>
  </xdr:oneCellAnchor>
  <xdr:oneCellAnchor>
    <xdr:from>
      <xdr:col>6</xdr:col>
      <xdr:colOff>41275</xdr:colOff>
      <xdr:row>271</xdr:row>
      <xdr:rowOff>6350</xdr:rowOff>
    </xdr:from>
    <xdr:ext cx="4267200" cy="3219450"/>
    <xdr:pic>
      <xdr:nvPicPr>
        <xdr:cNvPr id="53" name="image4.png" descr="image4.png">
          <a:extLst>
            <a:ext uri="{FF2B5EF4-FFF2-40B4-BE49-F238E27FC236}">
              <a16:creationId xmlns:a16="http://schemas.microsoft.com/office/drawing/2014/main" id="{558D46CD-6436-480F-B18C-81DE00F4F831}"/>
            </a:ext>
          </a:extLst>
        </xdr:cNvPr>
        <xdr:cNvPicPr>
          <a:picLocks noChangeAspect="1"/>
        </xdr:cNvPicPr>
      </xdr:nvPicPr>
      <xdr:blipFill>
        <a:blip xmlns:r="http://schemas.openxmlformats.org/officeDocument/2006/relationships" r:embed="rId40"/>
        <a:stretch>
          <a:fillRect/>
        </a:stretch>
      </xdr:blipFill>
      <xdr:spPr>
        <a:xfrm>
          <a:off x="15519400" y="52651025"/>
          <a:ext cx="4267200" cy="3219450"/>
        </a:xfrm>
        <a:prstGeom prst="rect">
          <a:avLst/>
        </a:prstGeom>
      </xdr:spPr>
    </xdr:pic>
    <xdr:clientData/>
  </xdr:oneCellAnchor>
  <xdr:oneCellAnchor>
    <xdr:from>
      <xdr:col>6</xdr:col>
      <xdr:colOff>41275</xdr:colOff>
      <xdr:row>294</xdr:row>
      <xdr:rowOff>6350</xdr:rowOff>
    </xdr:from>
    <xdr:ext cx="4267200" cy="2295525"/>
    <xdr:pic>
      <xdr:nvPicPr>
        <xdr:cNvPr id="54" name="image5.png" descr="image5.png">
          <a:extLst>
            <a:ext uri="{FF2B5EF4-FFF2-40B4-BE49-F238E27FC236}">
              <a16:creationId xmlns:a16="http://schemas.microsoft.com/office/drawing/2014/main" id="{21F49063-F4A4-42A4-8E79-ACD87CD69518}"/>
            </a:ext>
          </a:extLst>
        </xdr:cNvPr>
        <xdr:cNvPicPr>
          <a:picLocks noChangeAspect="1"/>
        </xdr:cNvPicPr>
      </xdr:nvPicPr>
      <xdr:blipFill>
        <a:blip xmlns:r="http://schemas.openxmlformats.org/officeDocument/2006/relationships" r:embed="rId41"/>
        <a:stretch>
          <a:fillRect/>
        </a:stretch>
      </xdr:blipFill>
      <xdr:spPr>
        <a:xfrm>
          <a:off x="15519400" y="57032525"/>
          <a:ext cx="4267200" cy="2295525"/>
        </a:xfrm>
        <a:prstGeom prst="rect">
          <a:avLst/>
        </a:prstGeom>
      </xdr:spPr>
    </xdr:pic>
    <xdr:clientData/>
  </xdr:oneCellAnchor>
  <xdr:oneCellAnchor>
    <xdr:from>
      <xdr:col>6</xdr:col>
      <xdr:colOff>41275</xdr:colOff>
      <xdr:row>310</xdr:row>
      <xdr:rowOff>6350</xdr:rowOff>
    </xdr:from>
    <xdr:ext cx="4267200" cy="742950"/>
    <xdr:pic>
      <xdr:nvPicPr>
        <xdr:cNvPr id="55" name="image6.png" descr="image6.png">
          <a:extLst>
            <a:ext uri="{FF2B5EF4-FFF2-40B4-BE49-F238E27FC236}">
              <a16:creationId xmlns:a16="http://schemas.microsoft.com/office/drawing/2014/main" id="{ACCECE26-120C-4D1F-820B-4D1BD26B2528}"/>
            </a:ext>
          </a:extLst>
        </xdr:cNvPr>
        <xdr:cNvPicPr>
          <a:picLocks noChangeAspect="1"/>
        </xdr:cNvPicPr>
      </xdr:nvPicPr>
      <xdr:blipFill>
        <a:blip xmlns:r="http://schemas.openxmlformats.org/officeDocument/2006/relationships" r:embed="rId42"/>
        <a:stretch>
          <a:fillRect/>
        </a:stretch>
      </xdr:blipFill>
      <xdr:spPr>
        <a:xfrm>
          <a:off x="15519400" y="60080525"/>
          <a:ext cx="4267200" cy="742950"/>
        </a:xfrm>
        <a:prstGeom prst="rect">
          <a:avLst/>
        </a:prstGeom>
      </xdr:spPr>
    </xdr:pic>
    <xdr:clientData/>
  </xdr:oneCellAnchor>
  <xdr:oneCellAnchor>
    <xdr:from>
      <xdr:col>6</xdr:col>
      <xdr:colOff>41275</xdr:colOff>
      <xdr:row>317</xdr:row>
      <xdr:rowOff>6350</xdr:rowOff>
    </xdr:from>
    <xdr:ext cx="4267200" cy="2124075"/>
    <xdr:pic>
      <xdr:nvPicPr>
        <xdr:cNvPr id="56" name="image7.png" descr="image7.png">
          <a:extLst>
            <a:ext uri="{FF2B5EF4-FFF2-40B4-BE49-F238E27FC236}">
              <a16:creationId xmlns:a16="http://schemas.microsoft.com/office/drawing/2014/main" id="{0F9829DD-A5C0-4608-9DCF-9C6AD0D6B693}"/>
            </a:ext>
          </a:extLst>
        </xdr:cNvPr>
        <xdr:cNvPicPr>
          <a:picLocks noChangeAspect="1"/>
        </xdr:cNvPicPr>
      </xdr:nvPicPr>
      <xdr:blipFill>
        <a:blip xmlns:r="http://schemas.openxmlformats.org/officeDocument/2006/relationships" r:embed="rId43"/>
        <a:stretch>
          <a:fillRect/>
        </a:stretch>
      </xdr:blipFill>
      <xdr:spPr>
        <a:xfrm>
          <a:off x="15519400" y="61414025"/>
          <a:ext cx="4267200" cy="2124075"/>
        </a:xfrm>
        <a:prstGeom prst="rect">
          <a:avLst/>
        </a:prstGeom>
      </xdr:spPr>
    </xdr:pic>
    <xdr:clientData/>
  </xdr:oneCellAnchor>
  <xdr:oneCellAnchor>
    <xdr:from>
      <xdr:col>6</xdr:col>
      <xdr:colOff>41275</xdr:colOff>
      <xdr:row>333</xdr:row>
      <xdr:rowOff>6350</xdr:rowOff>
    </xdr:from>
    <xdr:ext cx="4267200" cy="742950"/>
    <xdr:pic>
      <xdr:nvPicPr>
        <xdr:cNvPr id="57" name="image8.png" descr="image8.png">
          <a:extLst>
            <a:ext uri="{FF2B5EF4-FFF2-40B4-BE49-F238E27FC236}">
              <a16:creationId xmlns:a16="http://schemas.microsoft.com/office/drawing/2014/main" id="{A08B52E2-E292-4A5D-9B89-DAF8E5F72352}"/>
            </a:ext>
          </a:extLst>
        </xdr:cNvPr>
        <xdr:cNvPicPr>
          <a:picLocks noChangeAspect="1"/>
        </xdr:cNvPicPr>
      </xdr:nvPicPr>
      <xdr:blipFill>
        <a:blip xmlns:r="http://schemas.openxmlformats.org/officeDocument/2006/relationships" r:embed="rId44"/>
        <a:stretch>
          <a:fillRect/>
        </a:stretch>
      </xdr:blipFill>
      <xdr:spPr>
        <a:xfrm>
          <a:off x="15519400" y="64462025"/>
          <a:ext cx="4267200" cy="742950"/>
        </a:xfrm>
        <a:prstGeom prst="rect">
          <a:avLst/>
        </a:prstGeom>
      </xdr:spPr>
    </xdr:pic>
    <xdr:clientData/>
  </xdr:oneCellAnchor>
  <xdr:oneCellAnchor>
    <xdr:from>
      <xdr:col>6</xdr:col>
      <xdr:colOff>41275</xdr:colOff>
      <xdr:row>340</xdr:row>
      <xdr:rowOff>6350</xdr:rowOff>
    </xdr:from>
    <xdr:ext cx="4267200" cy="600075"/>
    <xdr:pic>
      <xdr:nvPicPr>
        <xdr:cNvPr id="58" name="image9.png" descr="image9.png">
          <a:extLst>
            <a:ext uri="{FF2B5EF4-FFF2-40B4-BE49-F238E27FC236}">
              <a16:creationId xmlns:a16="http://schemas.microsoft.com/office/drawing/2014/main" id="{94554831-FEC7-4E73-B573-A7F8CB8AFEAD}"/>
            </a:ext>
          </a:extLst>
        </xdr:cNvPr>
        <xdr:cNvPicPr>
          <a:picLocks noChangeAspect="1"/>
        </xdr:cNvPicPr>
      </xdr:nvPicPr>
      <xdr:blipFill>
        <a:blip xmlns:r="http://schemas.openxmlformats.org/officeDocument/2006/relationships" r:embed="rId45"/>
        <a:stretch>
          <a:fillRect/>
        </a:stretch>
      </xdr:blipFill>
      <xdr:spPr>
        <a:xfrm>
          <a:off x="15519400" y="65795525"/>
          <a:ext cx="4267200" cy="600075"/>
        </a:xfrm>
        <a:prstGeom prst="rect">
          <a:avLst/>
        </a:prstGeom>
      </xdr:spPr>
    </xdr:pic>
    <xdr:clientData/>
  </xdr:oneCellAnchor>
  <xdr:oneCellAnchor>
    <xdr:from>
      <xdr:col>6</xdr:col>
      <xdr:colOff>41275</xdr:colOff>
      <xdr:row>346</xdr:row>
      <xdr:rowOff>6350</xdr:rowOff>
    </xdr:from>
    <xdr:ext cx="4267200" cy="600075"/>
    <xdr:pic>
      <xdr:nvPicPr>
        <xdr:cNvPr id="59" name="image10.png" descr="image10.png">
          <a:extLst>
            <a:ext uri="{FF2B5EF4-FFF2-40B4-BE49-F238E27FC236}">
              <a16:creationId xmlns:a16="http://schemas.microsoft.com/office/drawing/2014/main" id="{BA3335C2-4250-48B5-958D-AE5E7A39BEF5}"/>
            </a:ext>
          </a:extLst>
        </xdr:cNvPr>
        <xdr:cNvPicPr>
          <a:picLocks noChangeAspect="1"/>
        </xdr:cNvPicPr>
      </xdr:nvPicPr>
      <xdr:blipFill>
        <a:blip xmlns:r="http://schemas.openxmlformats.org/officeDocument/2006/relationships" r:embed="rId46"/>
        <a:stretch>
          <a:fillRect/>
        </a:stretch>
      </xdr:blipFill>
      <xdr:spPr>
        <a:xfrm>
          <a:off x="15519400" y="66938525"/>
          <a:ext cx="4267200" cy="600075"/>
        </a:xfrm>
        <a:prstGeom prst="rect">
          <a:avLst/>
        </a:prstGeom>
      </xdr:spPr>
    </xdr:pic>
    <xdr:clientData/>
  </xdr:oneCellAnchor>
  <xdr:oneCellAnchor>
    <xdr:from>
      <xdr:col>6</xdr:col>
      <xdr:colOff>41275</xdr:colOff>
      <xdr:row>352</xdr:row>
      <xdr:rowOff>6350</xdr:rowOff>
    </xdr:from>
    <xdr:ext cx="4267200" cy="1362075"/>
    <xdr:pic>
      <xdr:nvPicPr>
        <xdr:cNvPr id="60" name="image11.png" descr="image11.png">
          <a:extLst>
            <a:ext uri="{FF2B5EF4-FFF2-40B4-BE49-F238E27FC236}">
              <a16:creationId xmlns:a16="http://schemas.microsoft.com/office/drawing/2014/main" id="{95E51CF9-05E2-467F-B040-C1C3BCC098E7}"/>
            </a:ext>
          </a:extLst>
        </xdr:cNvPr>
        <xdr:cNvPicPr>
          <a:picLocks noChangeAspect="1"/>
        </xdr:cNvPicPr>
      </xdr:nvPicPr>
      <xdr:blipFill>
        <a:blip xmlns:r="http://schemas.openxmlformats.org/officeDocument/2006/relationships" r:embed="rId47"/>
        <a:stretch>
          <a:fillRect/>
        </a:stretch>
      </xdr:blipFill>
      <xdr:spPr>
        <a:xfrm>
          <a:off x="15519400" y="68081525"/>
          <a:ext cx="4267200" cy="1362075"/>
        </a:xfrm>
        <a:prstGeom prst="rect">
          <a:avLst/>
        </a:prstGeom>
      </xdr:spPr>
    </xdr:pic>
    <xdr:clientData/>
  </xdr:oneCellAnchor>
  <xdr:oneCellAnchor>
    <xdr:from>
      <xdr:col>6</xdr:col>
      <xdr:colOff>41275</xdr:colOff>
      <xdr:row>363</xdr:row>
      <xdr:rowOff>6350</xdr:rowOff>
    </xdr:from>
    <xdr:ext cx="4267200" cy="1047750"/>
    <xdr:pic>
      <xdr:nvPicPr>
        <xdr:cNvPr id="61" name="image12.png" descr="image12.png">
          <a:extLst>
            <a:ext uri="{FF2B5EF4-FFF2-40B4-BE49-F238E27FC236}">
              <a16:creationId xmlns:a16="http://schemas.microsoft.com/office/drawing/2014/main" id="{0CEB0F66-7B61-451D-B06B-71B9AEF083CC}"/>
            </a:ext>
          </a:extLst>
        </xdr:cNvPr>
        <xdr:cNvPicPr>
          <a:picLocks noChangeAspect="1"/>
        </xdr:cNvPicPr>
      </xdr:nvPicPr>
      <xdr:blipFill>
        <a:blip xmlns:r="http://schemas.openxmlformats.org/officeDocument/2006/relationships" r:embed="rId48"/>
        <a:stretch>
          <a:fillRect/>
        </a:stretch>
      </xdr:blipFill>
      <xdr:spPr>
        <a:xfrm>
          <a:off x="15519400" y="70177025"/>
          <a:ext cx="4267200" cy="10477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https://lei-search.lei-worldwide.com/search-results.html?lei=1VUV7VQFKUOQSJ21A208"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1" t="s">
        <v>780</v>
      </c>
    </row>
    <row r="3" spans="1:1" x14ac:dyDescent="0.25">
      <c r="A3" s="73"/>
    </row>
    <row r="4" spans="1:1" ht="34.5" x14ac:dyDescent="0.25">
      <c r="A4" s="74" t="s">
        <v>781</v>
      </c>
    </row>
    <row r="5" spans="1:1" ht="34.5" x14ac:dyDescent="0.25">
      <c r="A5" s="74" t="s">
        <v>782</v>
      </c>
    </row>
    <row r="6" spans="1:1" ht="34.5" x14ac:dyDescent="0.25">
      <c r="A6" s="74" t="s">
        <v>783</v>
      </c>
    </row>
    <row r="7" spans="1:1" ht="17.25" x14ac:dyDescent="0.25">
      <c r="A7" s="74"/>
    </row>
    <row r="8" spans="1:1" ht="18.75" x14ac:dyDescent="0.25">
      <c r="A8" s="75" t="s">
        <v>784</v>
      </c>
    </row>
    <row r="9" spans="1:1" ht="34.5" x14ac:dyDescent="0.3">
      <c r="A9" s="84" t="s">
        <v>946</v>
      </c>
    </row>
    <row r="10" spans="1:1" ht="69" x14ac:dyDescent="0.25">
      <c r="A10" s="77" t="s">
        <v>785</v>
      </c>
    </row>
    <row r="11" spans="1:1" ht="34.5" x14ac:dyDescent="0.25">
      <c r="A11" s="77" t="s">
        <v>786</v>
      </c>
    </row>
    <row r="12" spans="1:1" ht="17.25" x14ac:dyDescent="0.25">
      <c r="A12" s="77" t="s">
        <v>787</v>
      </c>
    </row>
    <row r="13" spans="1:1" ht="17.25" x14ac:dyDescent="0.25">
      <c r="A13" s="77" t="s">
        <v>788</v>
      </c>
    </row>
    <row r="14" spans="1:1" ht="34.5" x14ac:dyDescent="0.25">
      <c r="A14" s="77" t="s">
        <v>789</v>
      </c>
    </row>
    <row r="15" spans="1:1" ht="17.25" x14ac:dyDescent="0.25">
      <c r="A15" s="77"/>
    </row>
    <row r="16" spans="1:1" ht="18.75" x14ac:dyDescent="0.25">
      <c r="A16" s="75" t="s">
        <v>790</v>
      </c>
    </row>
    <row r="17" spans="1:1" ht="17.25" x14ac:dyDescent="0.25">
      <c r="A17" s="78" t="s">
        <v>791</v>
      </c>
    </row>
    <row r="18" spans="1:1" ht="34.5" x14ac:dyDescent="0.25">
      <c r="A18" s="79" t="s">
        <v>792</v>
      </c>
    </row>
    <row r="19" spans="1:1" ht="34.5" x14ac:dyDescent="0.25">
      <c r="A19" s="79" t="s">
        <v>793</v>
      </c>
    </row>
    <row r="20" spans="1:1" ht="51.75" x14ac:dyDescent="0.25">
      <c r="A20" s="79" t="s">
        <v>794</v>
      </c>
    </row>
    <row r="21" spans="1:1" ht="86.25" x14ac:dyDescent="0.25">
      <c r="A21" s="79" t="s">
        <v>795</v>
      </c>
    </row>
    <row r="22" spans="1:1" ht="51.75" x14ac:dyDescent="0.25">
      <c r="A22" s="79" t="s">
        <v>796</v>
      </c>
    </row>
    <row r="23" spans="1:1" ht="34.5" x14ac:dyDescent="0.25">
      <c r="A23" s="79" t="s">
        <v>797</v>
      </c>
    </row>
    <row r="24" spans="1:1" ht="17.25" x14ac:dyDescent="0.25">
      <c r="A24" s="79" t="s">
        <v>798</v>
      </c>
    </row>
    <row r="25" spans="1:1" ht="17.25" x14ac:dyDescent="0.25">
      <c r="A25" s="78" t="s">
        <v>799</v>
      </c>
    </row>
    <row r="26" spans="1:1" ht="51.75" x14ac:dyDescent="0.3">
      <c r="A26" s="80" t="s">
        <v>800</v>
      </c>
    </row>
    <row r="27" spans="1:1" ht="17.25" x14ac:dyDescent="0.3">
      <c r="A27" s="80" t="s">
        <v>801</v>
      </c>
    </row>
    <row r="28" spans="1:1" ht="17.25" x14ac:dyDescent="0.25">
      <c r="A28" s="78" t="s">
        <v>802</v>
      </c>
    </row>
    <row r="29" spans="1:1" ht="34.5" x14ac:dyDescent="0.25">
      <c r="A29" s="79" t="s">
        <v>803</v>
      </c>
    </row>
    <row r="30" spans="1:1" ht="34.5" x14ac:dyDescent="0.25">
      <c r="A30" s="79" t="s">
        <v>804</v>
      </c>
    </row>
    <row r="31" spans="1:1" ht="34.5" x14ac:dyDescent="0.25">
      <c r="A31" s="79" t="s">
        <v>805</v>
      </c>
    </row>
    <row r="32" spans="1:1" ht="34.5" x14ac:dyDescent="0.25">
      <c r="A32" s="79" t="s">
        <v>806</v>
      </c>
    </row>
    <row r="33" spans="1:1" ht="17.25" x14ac:dyDescent="0.25">
      <c r="A33" s="79"/>
    </row>
    <row r="34" spans="1:1" ht="18.75" x14ac:dyDescent="0.25">
      <c r="A34" s="75" t="s">
        <v>807</v>
      </c>
    </row>
    <row r="35" spans="1:1" ht="17.25" x14ac:dyDescent="0.25">
      <c r="A35" s="78" t="s">
        <v>808</v>
      </c>
    </row>
    <row r="36" spans="1:1" ht="34.5" x14ac:dyDescent="0.25">
      <c r="A36" s="79" t="s">
        <v>809</v>
      </c>
    </row>
    <row r="37" spans="1:1" ht="34.5" x14ac:dyDescent="0.25">
      <c r="A37" s="79" t="s">
        <v>810</v>
      </c>
    </row>
    <row r="38" spans="1:1" ht="34.5" x14ac:dyDescent="0.25">
      <c r="A38" s="79" t="s">
        <v>811</v>
      </c>
    </row>
    <row r="39" spans="1:1" ht="17.25" x14ac:dyDescent="0.25">
      <c r="A39" s="79" t="s">
        <v>812</v>
      </c>
    </row>
    <row r="40" spans="1:1" ht="34.5" x14ac:dyDescent="0.25">
      <c r="A40" s="79" t="s">
        <v>813</v>
      </c>
    </row>
    <row r="41" spans="1:1" ht="17.25" x14ac:dyDescent="0.25">
      <c r="A41" s="78" t="s">
        <v>814</v>
      </c>
    </row>
    <row r="42" spans="1:1" ht="17.25" x14ac:dyDescent="0.25">
      <c r="A42" s="79" t="s">
        <v>815</v>
      </c>
    </row>
    <row r="43" spans="1:1" ht="17.25" x14ac:dyDescent="0.3">
      <c r="A43" s="80" t="s">
        <v>816</v>
      </c>
    </row>
    <row r="44" spans="1:1" ht="17.25" x14ac:dyDescent="0.25">
      <c r="A44" s="78" t="s">
        <v>817</v>
      </c>
    </row>
    <row r="45" spans="1:1" ht="34.5" x14ac:dyDescent="0.3">
      <c r="A45" s="80" t="s">
        <v>818</v>
      </c>
    </row>
    <row r="46" spans="1:1" ht="34.5" x14ac:dyDescent="0.25">
      <c r="A46" s="79" t="s">
        <v>819</v>
      </c>
    </row>
    <row r="47" spans="1:1" ht="34.5" x14ac:dyDescent="0.25">
      <c r="A47" s="79" t="s">
        <v>820</v>
      </c>
    </row>
    <row r="48" spans="1:1" ht="17.25" x14ac:dyDescent="0.25">
      <c r="A48" s="79" t="s">
        <v>821</v>
      </c>
    </row>
    <row r="49" spans="1:1" ht="17.25" x14ac:dyDescent="0.3">
      <c r="A49" s="80" t="s">
        <v>822</v>
      </c>
    </row>
    <row r="50" spans="1:1" ht="17.25" x14ac:dyDescent="0.25">
      <c r="A50" s="78" t="s">
        <v>823</v>
      </c>
    </row>
    <row r="51" spans="1:1" ht="34.5" x14ac:dyDescent="0.3">
      <c r="A51" s="80" t="s">
        <v>824</v>
      </c>
    </row>
    <row r="52" spans="1:1" ht="17.25" x14ac:dyDescent="0.25">
      <c r="A52" s="79" t="s">
        <v>825</v>
      </c>
    </row>
    <row r="53" spans="1:1" ht="34.5" x14ac:dyDescent="0.3">
      <c r="A53" s="80" t="s">
        <v>826</v>
      </c>
    </row>
    <row r="54" spans="1:1" ht="17.25" x14ac:dyDescent="0.25">
      <c r="A54" s="78" t="s">
        <v>827</v>
      </c>
    </row>
    <row r="55" spans="1:1" ht="17.25" x14ac:dyDescent="0.3">
      <c r="A55" s="80" t="s">
        <v>828</v>
      </c>
    </row>
    <row r="56" spans="1:1" ht="34.5" x14ac:dyDescent="0.25">
      <c r="A56" s="79" t="s">
        <v>829</v>
      </c>
    </row>
    <row r="57" spans="1:1" ht="17.25" x14ac:dyDescent="0.25">
      <c r="A57" s="79" t="s">
        <v>830</v>
      </c>
    </row>
    <row r="58" spans="1:1" ht="17.25" x14ac:dyDescent="0.25">
      <c r="A58" s="79" t="s">
        <v>831</v>
      </c>
    </row>
    <row r="59" spans="1:1" ht="17.25" x14ac:dyDescent="0.25">
      <c r="A59" s="78" t="s">
        <v>832</v>
      </c>
    </row>
    <row r="60" spans="1:1" ht="34.5" x14ac:dyDescent="0.25">
      <c r="A60" s="79" t="s">
        <v>833</v>
      </c>
    </row>
    <row r="61" spans="1:1" ht="17.25" x14ac:dyDescent="0.25">
      <c r="A61" s="81"/>
    </row>
    <row r="62" spans="1:1" ht="18.75" x14ac:dyDescent="0.25">
      <c r="A62" s="75" t="s">
        <v>834</v>
      </c>
    </row>
    <row r="63" spans="1:1" ht="17.25" x14ac:dyDescent="0.25">
      <c r="A63" s="78" t="s">
        <v>835</v>
      </c>
    </row>
    <row r="64" spans="1:1" ht="34.5" x14ac:dyDescent="0.25">
      <c r="A64" s="79" t="s">
        <v>836</v>
      </c>
    </row>
    <row r="65" spans="1:1" ht="17.25" x14ac:dyDescent="0.25">
      <c r="A65" s="79" t="s">
        <v>837</v>
      </c>
    </row>
    <row r="66" spans="1:1" ht="34.5" x14ac:dyDescent="0.25">
      <c r="A66" s="77" t="s">
        <v>838</v>
      </c>
    </row>
    <row r="67" spans="1:1" ht="34.5" x14ac:dyDescent="0.25">
      <c r="A67" s="77" t="s">
        <v>839</v>
      </c>
    </row>
    <row r="68" spans="1:1" ht="34.5" x14ac:dyDescent="0.25">
      <c r="A68" s="77" t="s">
        <v>840</v>
      </c>
    </row>
    <row r="69" spans="1:1" ht="17.25" x14ac:dyDescent="0.25">
      <c r="A69" s="82" t="s">
        <v>841</v>
      </c>
    </row>
    <row r="70" spans="1:1" ht="51.75" x14ac:dyDescent="0.25">
      <c r="A70" s="77" t="s">
        <v>842</v>
      </c>
    </row>
    <row r="71" spans="1:1" ht="17.25" x14ac:dyDescent="0.25">
      <c r="A71" s="77" t="s">
        <v>843</v>
      </c>
    </row>
    <row r="72" spans="1:1" ht="17.25" x14ac:dyDescent="0.25">
      <c r="A72" s="82" t="s">
        <v>844</v>
      </c>
    </row>
    <row r="73" spans="1:1" ht="17.25" x14ac:dyDescent="0.25">
      <c r="A73" s="77" t="s">
        <v>845</v>
      </c>
    </row>
    <row r="74" spans="1:1" ht="17.25" x14ac:dyDescent="0.25">
      <c r="A74" s="82" t="s">
        <v>846</v>
      </c>
    </row>
    <row r="75" spans="1:1" ht="34.5" x14ac:dyDescent="0.25">
      <c r="A75" s="77" t="s">
        <v>847</v>
      </c>
    </row>
    <row r="76" spans="1:1" ht="17.25" x14ac:dyDescent="0.25">
      <c r="A76" s="77" t="s">
        <v>848</v>
      </c>
    </row>
    <row r="77" spans="1:1" ht="51.75" x14ac:dyDescent="0.25">
      <c r="A77" s="77" t="s">
        <v>849</v>
      </c>
    </row>
    <row r="78" spans="1:1" ht="17.25" x14ac:dyDescent="0.25">
      <c r="A78" s="82" t="s">
        <v>850</v>
      </c>
    </row>
    <row r="79" spans="1:1" ht="17.25" x14ac:dyDescent="0.3">
      <c r="A79" s="76" t="s">
        <v>851</v>
      </c>
    </row>
    <row r="80" spans="1:1" ht="17.25" x14ac:dyDescent="0.25">
      <c r="A80" s="82" t="s">
        <v>852</v>
      </c>
    </row>
    <row r="81" spans="1:1" ht="34.5" x14ac:dyDescent="0.25">
      <c r="A81" s="77" t="s">
        <v>853</v>
      </c>
    </row>
    <row r="82" spans="1:1" ht="34.5" x14ac:dyDescent="0.25">
      <c r="A82" s="77" t="s">
        <v>854</v>
      </c>
    </row>
    <row r="83" spans="1:1" ht="34.5" x14ac:dyDescent="0.25">
      <c r="A83" s="77" t="s">
        <v>855</v>
      </c>
    </row>
    <row r="84" spans="1:1" ht="34.5" x14ac:dyDescent="0.25">
      <c r="A84" s="77" t="s">
        <v>856</v>
      </c>
    </row>
    <row r="85" spans="1:1" ht="34.5" x14ac:dyDescent="0.25">
      <c r="A85" s="77" t="s">
        <v>857</v>
      </c>
    </row>
    <row r="86" spans="1:1" ht="17.25" x14ac:dyDescent="0.25">
      <c r="A86" s="82" t="s">
        <v>858</v>
      </c>
    </row>
    <row r="87" spans="1:1" ht="17.25" x14ac:dyDescent="0.25">
      <c r="A87" s="77" t="s">
        <v>859</v>
      </c>
    </row>
    <row r="88" spans="1:1" ht="34.5" x14ac:dyDescent="0.25">
      <c r="A88" s="77" t="s">
        <v>860</v>
      </c>
    </row>
    <row r="89" spans="1:1" ht="17.25" x14ac:dyDescent="0.25">
      <c r="A89" s="82" t="s">
        <v>861</v>
      </c>
    </row>
    <row r="90" spans="1:1" ht="34.5" x14ac:dyDescent="0.25">
      <c r="A90" s="77" t="s">
        <v>862</v>
      </c>
    </row>
    <row r="91" spans="1:1" ht="17.25" x14ac:dyDescent="0.25">
      <c r="A91" s="82" t="s">
        <v>863</v>
      </c>
    </row>
    <row r="92" spans="1:1" ht="17.25" x14ac:dyDescent="0.3">
      <c r="A92" s="76" t="s">
        <v>864</v>
      </c>
    </row>
    <row r="93" spans="1:1" ht="17.25" x14ac:dyDescent="0.25">
      <c r="A93" s="77" t="s">
        <v>865</v>
      </c>
    </row>
    <row r="94" spans="1:1" ht="17.25" x14ac:dyDescent="0.25">
      <c r="A94" s="77"/>
    </row>
    <row r="95" spans="1:1" ht="18.75" x14ac:dyDescent="0.25">
      <c r="A95" s="75" t="s">
        <v>866</v>
      </c>
    </row>
    <row r="96" spans="1:1" ht="34.5" x14ac:dyDescent="0.3">
      <c r="A96" s="76" t="s">
        <v>867</v>
      </c>
    </row>
    <row r="97" spans="1:1" ht="17.25" x14ac:dyDescent="0.3">
      <c r="A97" s="76" t="s">
        <v>868</v>
      </c>
    </row>
    <row r="98" spans="1:1" ht="17.25" x14ac:dyDescent="0.25">
      <c r="A98" s="82" t="s">
        <v>869</v>
      </c>
    </row>
    <row r="99" spans="1:1" ht="17.25" x14ac:dyDescent="0.25">
      <c r="A99" s="74" t="s">
        <v>870</v>
      </c>
    </row>
    <row r="100" spans="1:1" ht="17.25" x14ac:dyDescent="0.25">
      <c r="A100" s="77" t="s">
        <v>871</v>
      </c>
    </row>
    <row r="101" spans="1:1" ht="17.25" x14ac:dyDescent="0.25">
      <c r="A101" s="77" t="s">
        <v>872</v>
      </c>
    </row>
    <row r="102" spans="1:1" ht="17.25" x14ac:dyDescent="0.25">
      <c r="A102" s="77" t="s">
        <v>873</v>
      </c>
    </row>
    <row r="103" spans="1:1" ht="17.25" x14ac:dyDescent="0.25">
      <c r="A103" s="77" t="s">
        <v>874</v>
      </c>
    </row>
    <row r="104" spans="1:1" ht="34.5" x14ac:dyDescent="0.25">
      <c r="A104" s="77" t="s">
        <v>875</v>
      </c>
    </row>
    <row r="105" spans="1:1" ht="17.25" x14ac:dyDescent="0.25">
      <c r="A105" s="74" t="s">
        <v>876</v>
      </c>
    </row>
    <row r="106" spans="1:1" ht="17.25" x14ac:dyDescent="0.25">
      <c r="A106" s="77" t="s">
        <v>877</v>
      </c>
    </row>
    <row r="107" spans="1:1" ht="17.25" x14ac:dyDescent="0.25">
      <c r="A107" s="77" t="s">
        <v>878</v>
      </c>
    </row>
    <row r="108" spans="1:1" ht="17.25" x14ac:dyDescent="0.25">
      <c r="A108" s="77" t="s">
        <v>879</v>
      </c>
    </row>
    <row r="109" spans="1:1" ht="17.25" x14ac:dyDescent="0.25">
      <c r="A109" s="77" t="s">
        <v>880</v>
      </c>
    </row>
    <row r="110" spans="1:1" ht="17.25" x14ac:dyDescent="0.25">
      <c r="A110" s="77" t="s">
        <v>881</v>
      </c>
    </row>
    <row r="111" spans="1:1" ht="17.25" x14ac:dyDescent="0.25">
      <c r="A111" s="77" t="s">
        <v>882</v>
      </c>
    </row>
    <row r="112" spans="1:1" ht="17.25" x14ac:dyDescent="0.25">
      <c r="A112" s="82" t="s">
        <v>883</v>
      </c>
    </row>
    <row r="113" spans="1:1" ht="17.25" x14ac:dyDescent="0.25">
      <c r="A113" s="77" t="s">
        <v>884</v>
      </c>
    </row>
    <row r="114" spans="1:1" ht="17.25" x14ac:dyDescent="0.25">
      <c r="A114" s="74" t="s">
        <v>885</v>
      </c>
    </row>
    <row r="115" spans="1:1" ht="17.25" x14ac:dyDescent="0.25">
      <c r="A115" s="77" t="s">
        <v>886</v>
      </c>
    </row>
    <row r="116" spans="1:1" ht="17.25" x14ac:dyDescent="0.25">
      <c r="A116" s="77" t="s">
        <v>887</v>
      </c>
    </row>
    <row r="117" spans="1:1" ht="17.25" x14ac:dyDescent="0.25">
      <c r="A117" s="74" t="s">
        <v>888</v>
      </c>
    </row>
    <row r="118" spans="1:1" ht="17.25" x14ac:dyDescent="0.25">
      <c r="A118" s="77" t="s">
        <v>889</v>
      </c>
    </row>
    <row r="119" spans="1:1" ht="17.25" x14ac:dyDescent="0.25">
      <c r="A119" s="77" t="s">
        <v>890</v>
      </c>
    </row>
    <row r="120" spans="1:1" ht="17.25" x14ac:dyDescent="0.25">
      <c r="A120" s="77" t="s">
        <v>891</v>
      </c>
    </row>
    <row r="121" spans="1:1" ht="17.25" x14ac:dyDescent="0.25">
      <c r="A121" s="82" t="s">
        <v>892</v>
      </c>
    </row>
    <row r="122" spans="1:1" ht="17.25" x14ac:dyDescent="0.25">
      <c r="A122" s="74" t="s">
        <v>893</v>
      </c>
    </row>
    <row r="123" spans="1:1" ht="17.25" x14ac:dyDescent="0.25">
      <c r="A123" s="74" t="s">
        <v>894</v>
      </c>
    </row>
    <row r="124" spans="1:1" ht="17.25" x14ac:dyDescent="0.25">
      <c r="A124" s="77" t="s">
        <v>895</v>
      </c>
    </row>
    <row r="125" spans="1:1" ht="17.25" x14ac:dyDescent="0.25">
      <c r="A125" s="77" t="s">
        <v>896</v>
      </c>
    </row>
    <row r="126" spans="1:1" ht="17.25" x14ac:dyDescent="0.25">
      <c r="A126" s="77" t="s">
        <v>897</v>
      </c>
    </row>
    <row r="127" spans="1:1" ht="17.25" x14ac:dyDescent="0.25">
      <c r="A127" s="77" t="s">
        <v>898</v>
      </c>
    </row>
    <row r="128" spans="1:1" ht="17.25" x14ac:dyDescent="0.25">
      <c r="A128" s="77" t="s">
        <v>899</v>
      </c>
    </row>
    <row r="129" spans="1:1" ht="17.25" x14ac:dyDescent="0.25">
      <c r="A129" s="82" t="s">
        <v>900</v>
      </c>
    </row>
    <row r="130" spans="1:1" ht="34.5" x14ac:dyDescent="0.25">
      <c r="A130" s="77" t="s">
        <v>901</v>
      </c>
    </row>
    <row r="131" spans="1:1" ht="69" x14ac:dyDescent="0.25">
      <c r="A131" s="77" t="s">
        <v>902</v>
      </c>
    </row>
    <row r="132" spans="1:1" ht="34.5" x14ac:dyDescent="0.25">
      <c r="A132" s="77" t="s">
        <v>903</v>
      </c>
    </row>
    <row r="133" spans="1:1" ht="17.25" x14ac:dyDescent="0.25">
      <c r="A133" s="82" t="s">
        <v>904</v>
      </c>
    </row>
    <row r="134" spans="1:1" ht="34.5" x14ac:dyDescent="0.25">
      <c r="A134" s="74" t="s">
        <v>905</v>
      </c>
    </row>
    <row r="135" spans="1:1" ht="17.25" x14ac:dyDescent="0.25">
      <c r="A135" s="74"/>
    </row>
    <row r="136" spans="1:1" ht="18.75" x14ac:dyDescent="0.25">
      <c r="A136" s="75" t="s">
        <v>906</v>
      </c>
    </row>
    <row r="137" spans="1:1" ht="17.25" x14ac:dyDescent="0.25">
      <c r="A137" s="77" t="s">
        <v>907</v>
      </c>
    </row>
    <row r="138" spans="1:1" ht="34.5" x14ac:dyDescent="0.25">
      <c r="A138" s="79" t="s">
        <v>908</v>
      </c>
    </row>
    <row r="139" spans="1:1" ht="34.5" x14ac:dyDescent="0.25">
      <c r="A139" s="79" t="s">
        <v>909</v>
      </c>
    </row>
    <row r="140" spans="1:1" ht="17.25" x14ac:dyDescent="0.25">
      <c r="A140" s="78" t="s">
        <v>910</v>
      </c>
    </row>
    <row r="141" spans="1:1" ht="17.25" x14ac:dyDescent="0.25">
      <c r="A141" s="83" t="s">
        <v>911</v>
      </c>
    </row>
    <row r="142" spans="1:1" ht="34.5" x14ac:dyDescent="0.3">
      <c r="A142" s="80" t="s">
        <v>912</v>
      </c>
    </row>
    <row r="143" spans="1:1" ht="17.25" x14ac:dyDescent="0.25">
      <c r="A143" s="79" t="s">
        <v>913</v>
      </c>
    </row>
    <row r="144" spans="1:1" ht="17.25" x14ac:dyDescent="0.25">
      <c r="A144" s="79" t="s">
        <v>914</v>
      </c>
    </row>
    <row r="145" spans="1:1" ht="17.25" x14ac:dyDescent="0.25">
      <c r="A145" s="83" t="s">
        <v>915</v>
      </c>
    </row>
    <row r="146" spans="1:1" ht="17.25" x14ac:dyDescent="0.25">
      <c r="A146" s="78" t="s">
        <v>916</v>
      </c>
    </row>
    <row r="147" spans="1:1" ht="17.25" x14ac:dyDescent="0.25">
      <c r="A147" s="83" t="s">
        <v>917</v>
      </c>
    </row>
    <row r="148" spans="1:1" ht="17.25" x14ac:dyDescent="0.25">
      <c r="A148" s="79" t="s">
        <v>918</v>
      </c>
    </row>
    <row r="149" spans="1:1" ht="17.25" x14ac:dyDescent="0.25">
      <c r="A149" s="79" t="s">
        <v>919</v>
      </c>
    </row>
    <row r="150" spans="1:1" ht="17.25" x14ac:dyDescent="0.25">
      <c r="A150" s="79" t="s">
        <v>920</v>
      </c>
    </row>
    <row r="151" spans="1:1" ht="34.5" x14ac:dyDescent="0.25">
      <c r="A151" s="83" t="s">
        <v>921</v>
      </c>
    </row>
    <row r="152" spans="1:1" ht="17.25" x14ac:dyDescent="0.25">
      <c r="A152" s="78" t="s">
        <v>922</v>
      </c>
    </row>
    <row r="153" spans="1:1" ht="17.25" x14ac:dyDescent="0.25">
      <c r="A153" s="79" t="s">
        <v>923</v>
      </c>
    </row>
    <row r="154" spans="1:1" ht="17.25" x14ac:dyDescent="0.25">
      <c r="A154" s="79" t="s">
        <v>924</v>
      </c>
    </row>
    <row r="155" spans="1:1" ht="17.25" x14ac:dyDescent="0.25">
      <c r="A155" s="79" t="s">
        <v>925</v>
      </c>
    </row>
    <row r="156" spans="1:1" ht="17.25" x14ac:dyDescent="0.25">
      <c r="A156" s="79" t="s">
        <v>926</v>
      </c>
    </row>
    <row r="157" spans="1:1" ht="34.5" x14ac:dyDescent="0.25">
      <c r="A157" s="79" t="s">
        <v>927</v>
      </c>
    </row>
    <row r="158" spans="1:1" ht="34.5" x14ac:dyDescent="0.25">
      <c r="A158" s="79" t="s">
        <v>928</v>
      </c>
    </row>
    <row r="159" spans="1:1" ht="17.25" x14ac:dyDescent="0.25">
      <c r="A159" s="78" t="s">
        <v>929</v>
      </c>
    </row>
    <row r="160" spans="1:1" ht="34.5" x14ac:dyDescent="0.25">
      <c r="A160" s="79" t="s">
        <v>930</v>
      </c>
    </row>
    <row r="161" spans="1:1" ht="34.5" x14ac:dyDescent="0.25">
      <c r="A161" s="79" t="s">
        <v>931</v>
      </c>
    </row>
    <row r="162" spans="1:1" ht="17.25" x14ac:dyDescent="0.25">
      <c r="A162" s="79" t="s">
        <v>932</v>
      </c>
    </row>
    <row r="163" spans="1:1" ht="17.25" x14ac:dyDescent="0.25">
      <c r="A163" s="78" t="s">
        <v>933</v>
      </c>
    </row>
    <row r="164" spans="1:1" ht="34.5" x14ac:dyDescent="0.3">
      <c r="A164" s="85" t="s">
        <v>947</v>
      </c>
    </row>
    <row r="165" spans="1:1" ht="34.5" x14ac:dyDescent="0.25">
      <c r="A165" s="79" t="s">
        <v>934</v>
      </c>
    </row>
    <row r="166" spans="1:1" ht="17.25" x14ac:dyDescent="0.25">
      <c r="A166" s="78" t="s">
        <v>935</v>
      </c>
    </row>
    <row r="167" spans="1:1" ht="17.25" x14ac:dyDescent="0.25">
      <c r="A167" s="79" t="s">
        <v>936</v>
      </c>
    </row>
    <row r="168" spans="1:1" ht="17.25" x14ac:dyDescent="0.25">
      <c r="A168" s="78" t="s">
        <v>937</v>
      </c>
    </row>
    <row r="169" spans="1:1" ht="17.25" x14ac:dyDescent="0.3">
      <c r="A169" s="80" t="s">
        <v>938</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9"/>
  <sheetViews>
    <sheetView tabSelected="1" zoomScale="80" zoomScaleNormal="80" workbookViewId="0">
      <selection activeCell="G48" sqref="G4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50" t="s">
        <v>2286</v>
      </c>
      <c r="E6" s="450"/>
      <c r="F6" s="450"/>
      <c r="G6" s="450"/>
      <c r="H6" s="450"/>
      <c r="I6" s="7"/>
      <c r="J6" s="8"/>
    </row>
    <row r="7" spans="2:10" ht="26.25" x14ac:dyDescent="0.25">
      <c r="B7" s="6"/>
      <c r="C7" s="7"/>
      <c r="D7" s="7"/>
      <c r="E7" s="7"/>
      <c r="F7" s="436" t="s">
        <v>494</v>
      </c>
      <c r="G7" s="7"/>
      <c r="H7" s="7"/>
      <c r="I7" s="7"/>
      <c r="J7" s="8"/>
    </row>
    <row r="8" spans="2:10" ht="26.25" x14ac:dyDescent="0.25">
      <c r="B8" s="6"/>
      <c r="C8" s="7"/>
      <c r="D8" s="7"/>
      <c r="E8" s="7"/>
      <c r="F8" s="436" t="s">
        <v>2741</v>
      </c>
      <c r="G8" s="7"/>
      <c r="H8" s="7"/>
      <c r="I8" s="7"/>
      <c r="J8" s="8"/>
    </row>
    <row r="9" spans="2:10" ht="21" x14ac:dyDescent="0.25">
      <c r="B9" s="6"/>
      <c r="C9" s="7"/>
      <c r="D9" s="7"/>
      <c r="E9" s="7"/>
      <c r="F9" s="437" t="str">
        <f>"Reporting Date:"&amp;TEXT('D. Covered Bond Report'!B10,"dd/mm/yyyy")</f>
        <v>Reporting Date:30/09/2022</v>
      </c>
      <c r="G9" s="7"/>
      <c r="H9" s="7"/>
      <c r="I9" s="7"/>
      <c r="J9" s="8"/>
    </row>
    <row r="10" spans="2:10" ht="21" x14ac:dyDescent="0.25">
      <c r="B10" s="6"/>
      <c r="C10" s="7"/>
      <c r="D10" s="7"/>
      <c r="E10" s="7"/>
      <c r="F10" s="437" t="str">
        <f>"Cut-off Date:"&amp;TEXT('D. Covered Bond Report'!B10,"dd/mm/yyyy")</f>
        <v>Cut-off Date:30/09/2022</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453" t="s">
        <v>15</v>
      </c>
      <c r="E24" s="454" t="s">
        <v>16</v>
      </c>
      <c r="F24" s="454"/>
      <c r="G24" s="454"/>
      <c r="H24" s="454"/>
      <c r="I24" s="7"/>
      <c r="J24" s="8"/>
    </row>
    <row r="25" spans="2:10" x14ac:dyDescent="0.25">
      <c r="B25" s="6"/>
      <c r="C25" s="7"/>
      <c r="D25" s="7"/>
      <c r="E25" s="14"/>
      <c r="F25" s="14"/>
      <c r="G25" s="14"/>
      <c r="H25" s="7"/>
      <c r="I25" s="7"/>
      <c r="J25" s="8"/>
    </row>
    <row r="26" spans="2:10" x14ac:dyDescent="0.25">
      <c r="B26" s="6"/>
      <c r="C26" s="7"/>
      <c r="D26" s="453" t="s">
        <v>17</v>
      </c>
      <c r="E26" s="454"/>
      <c r="F26" s="454"/>
      <c r="G26" s="454"/>
      <c r="H26" s="454"/>
      <c r="I26" s="7"/>
      <c r="J26" s="8"/>
    </row>
    <row r="27" spans="2:10" x14ac:dyDescent="0.25">
      <c r="B27" s="6"/>
      <c r="C27" s="7"/>
      <c r="D27" s="15"/>
      <c r="E27" s="15"/>
      <c r="F27" s="15"/>
      <c r="G27" s="15"/>
      <c r="H27" s="15"/>
      <c r="I27" s="7"/>
      <c r="J27" s="8"/>
    </row>
    <row r="28" spans="2:10" x14ac:dyDescent="0.25">
      <c r="B28" s="6"/>
      <c r="C28" s="7"/>
      <c r="D28" s="453" t="s">
        <v>18</v>
      </c>
      <c r="E28" s="454" t="s">
        <v>16</v>
      </c>
      <c r="F28" s="454"/>
      <c r="G28" s="454"/>
      <c r="H28" s="454"/>
      <c r="I28" s="7"/>
      <c r="J28" s="8"/>
    </row>
    <row r="29" spans="2:10" x14ac:dyDescent="0.25">
      <c r="B29" s="6"/>
      <c r="C29" s="7"/>
      <c r="D29" s="14"/>
      <c r="E29" s="14"/>
      <c r="F29" s="14"/>
      <c r="G29" s="14"/>
      <c r="H29" s="14"/>
      <c r="I29" s="7"/>
      <c r="J29" s="8"/>
    </row>
    <row r="30" spans="2:10" x14ac:dyDescent="0.25">
      <c r="B30" s="6"/>
      <c r="C30" s="7"/>
      <c r="D30" s="453" t="s">
        <v>19</v>
      </c>
      <c r="E30" s="454" t="s">
        <v>16</v>
      </c>
      <c r="F30" s="454"/>
      <c r="G30" s="454"/>
      <c r="H30" s="454"/>
      <c r="I30" s="7"/>
      <c r="J30" s="8"/>
    </row>
    <row r="31" spans="2:10" x14ac:dyDescent="0.25">
      <c r="B31" s="6"/>
      <c r="C31" s="7"/>
      <c r="D31" s="7"/>
      <c r="E31" s="7"/>
      <c r="F31" s="7"/>
      <c r="G31" s="7"/>
      <c r="H31" s="7"/>
      <c r="I31" s="7"/>
      <c r="J31" s="8"/>
    </row>
    <row r="32" spans="2:10" x14ac:dyDescent="0.25">
      <c r="B32" s="6"/>
      <c r="C32" s="7"/>
      <c r="D32" s="451" t="s">
        <v>2740</v>
      </c>
      <c r="E32" s="452"/>
      <c r="F32" s="452"/>
      <c r="G32" s="452"/>
      <c r="H32" s="452"/>
      <c r="I32" s="7"/>
      <c r="J32" s="8"/>
    </row>
    <row r="33" spans="1:18" x14ac:dyDescent="0.25">
      <c r="B33" s="6"/>
      <c r="C33" s="7"/>
      <c r="D33" s="7"/>
      <c r="E33" s="7"/>
      <c r="F33" s="13"/>
      <c r="G33" s="7"/>
      <c r="H33" s="7"/>
      <c r="I33" s="7"/>
      <c r="J33" s="8"/>
    </row>
    <row r="34" spans="1:18" x14ac:dyDescent="0.25">
      <c r="B34" s="6"/>
      <c r="C34" s="7"/>
      <c r="D34" s="451" t="s">
        <v>1065</v>
      </c>
      <c r="E34" s="452"/>
      <c r="F34" s="452"/>
      <c r="G34" s="452"/>
      <c r="H34" s="452"/>
      <c r="I34" s="7"/>
      <c r="J34" s="8"/>
    </row>
    <row r="35" spans="1:18" x14ac:dyDescent="0.25">
      <c r="B35" s="6"/>
      <c r="C35" s="7"/>
      <c r="D35" s="91"/>
      <c r="E35" s="91"/>
      <c r="F35" s="91"/>
      <c r="G35" s="91"/>
      <c r="H35" s="91"/>
      <c r="I35" s="7"/>
      <c r="J35" s="8"/>
    </row>
    <row r="36" spans="1:18" s="201" customFormat="1" x14ac:dyDescent="0.25">
      <c r="A36" s="2"/>
      <c r="B36" s="6"/>
      <c r="C36" s="7"/>
      <c r="D36" s="451" t="s">
        <v>2290</v>
      </c>
      <c r="E36" s="452" t="s">
        <v>16</v>
      </c>
      <c r="F36" s="452"/>
      <c r="G36" s="452"/>
      <c r="H36" s="452"/>
      <c r="I36" s="7"/>
      <c r="J36" s="8"/>
      <c r="K36" s="2"/>
      <c r="L36" s="2"/>
      <c r="M36" s="2"/>
      <c r="N36" s="2"/>
      <c r="O36" s="2"/>
      <c r="P36" s="2"/>
      <c r="Q36" s="2"/>
      <c r="R36" s="2"/>
    </row>
    <row r="37" spans="1:18" s="201" customFormat="1" x14ac:dyDescent="0.25">
      <c r="A37" s="2"/>
      <c r="B37" s="6"/>
      <c r="C37" s="7"/>
      <c r="D37" s="7"/>
      <c r="E37" s="268"/>
      <c r="F37" s="268"/>
      <c r="G37" s="268"/>
      <c r="H37" s="268"/>
      <c r="I37" s="7"/>
      <c r="J37" s="8"/>
      <c r="K37" s="2"/>
      <c r="L37" s="2"/>
      <c r="M37" s="2"/>
      <c r="N37" s="2"/>
      <c r="O37" s="2"/>
      <c r="P37" s="2"/>
      <c r="Q37" s="2"/>
      <c r="R37" s="2"/>
    </row>
    <row r="38" spans="1:18" s="201" customFormat="1" x14ac:dyDescent="0.25">
      <c r="A38" s="2"/>
      <c r="B38" s="6"/>
      <c r="C38" s="7"/>
      <c r="D38" s="451" t="s">
        <v>2291</v>
      </c>
      <c r="E38" s="452"/>
      <c r="F38" s="452"/>
      <c r="G38" s="452"/>
      <c r="H38" s="452"/>
      <c r="I38" s="7"/>
      <c r="J38" s="8"/>
      <c r="K38" s="2"/>
      <c r="L38" s="2"/>
      <c r="M38" s="2"/>
      <c r="N38" s="2"/>
      <c r="O38" s="2"/>
      <c r="P38" s="2"/>
      <c r="Q38" s="2"/>
      <c r="R38" s="2"/>
    </row>
    <row r="39" spans="1:18" ht="15.75" thickBot="1" x14ac:dyDescent="0.3">
      <c r="B39" s="16"/>
      <c r="C39" s="17"/>
      <c r="D39" s="17"/>
      <c r="E39" s="17"/>
      <c r="F39" s="17"/>
      <c r="G39" s="17"/>
      <c r="H39" s="17"/>
      <c r="I39" s="17"/>
      <c r="J39" s="18"/>
    </row>
  </sheetData>
  <mergeCells count="9">
    <mergeCell ref="D6:H6"/>
    <mergeCell ref="D38:H38"/>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6:H36" location="'F1. Sustainable M data'!A1" display="Worksheet F1: Sustainable M data" xr:uid="{B28B1F89-4683-440C-B708-AE2AC963F73E}"/>
    <hyperlink ref="D38:H38" location="'G1. Crisis M Payment Holidays'!A1" display="Worksheet G1. Crisis M Payment Holidays" xr:uid="{EDF0CD92-436A-4084-BE82-72ED56A65AB4}"/>
    <hyperlink ref="D34:H34" location="'E. Optional ECB-ECAIs data'!A1" display="Worksheet E: Optional ECB-ECAIs data" xr:uid="{2A54F072-ADC1-4E24-B194-51100D09E63B}"/>
    <hyperlink ref="D32:H32" location="'D. Covered Bond Report'!A1" display="D. Covered bond report" xr:uid="{0DF614AB-7946-483C-985F-BD95CCEA46B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328" sqref="C328"/>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2"/>
  </cols>
  <sheetData>
    <row r="1" spans="1:13" ht="31.5" x14ac:dyDescent="0.25">
      <c r="A1" s="133" t="s">
        <v>1066</v>
      </c>
      <c r="B1" s="133"/>
      <c r="C1" s="22"/>
      <c r="D1" s="22"/>
      <c r="E1" s="22"/>
      <c r="F1" s="300" t="s">
        <v>2281</v>
      </c>
      <c r="H1" s="22"/>
      <c r="I1" s="133"/>
      <c r="J1" s="22"/>
      <c r="K1" s="22"/>
      <c r="L1" s="22"/>
      <c r="M1" s="22"/>
    </row>
    <row r="2" spans="1:13" ht="15.75" thickBot="1" x14ac:dyDescent="0.3">
      <c r="A2" s="22"/>
      <c r="B2" s="23"/>
      <c r="C2" s="23"/>
      <c r="D2" s="22"/>
      <c r="E2" s="22"/>
      <c r="F2" s="22"/>
      <c r="H2" s="22"/>
      <c r="L2" s="22"/>
      <c r="M2" s="22"/>
    </row>
    <row r="3" spans="1:13" ht="19.5" thickBot="1" x14ac:dyDescent="0.3">
      <c r="A3" s="25"/>
      <c r="B3" s="26" t="s">
        <v>20</v>
      </c>
      <c r="C3" s="438" t="s">
        <v>1099</v>
      </c>
      <c r="D3" s="25"/>
      <c r="E3" s="25"/>
      <c r="F3" s="22"/>
      <c r="G3" s="25"/>
      <c r="H3" s="22"/>
      <c r="L3" s="22"/>
      <c r="M3" s="22"/>
    </row>
    <row r="4" spans="1:13" ht="15.75" thickBot="1" x14ac:dyDescent="0.3">
      <c r="H4" s="22"/>
      <c r="L4" s="22"/>
      <c r="M4" s="22"/>
    </row>
    <row r="5" spans="1:13" ht="18.75" x14ac:dyDescent="0.25">
      <c r="A5" s="27"/>
      <c r="B5" s="28" t="s">
        <v>21</v>
      </c>
      <c r="C5" s="27"/>
      <c r="E5" s="29"/>
      <c r="F5" s="29"/>
      <c r="H5" s="22"/>
      <c r="L5" s="22"/>
      <c r="M5" s="22"/>
    </row>
    <row r="6" spans="1:13" x14ac:dyDescent="0.25">
      <c r="B6" s="31" t="s">
        <v>22</v>
      </c>
      <c r="C6" s="203"/>
      <c r="D6" s="203"/>
      <c r="H6" s="22"/>
      <c r="L6" s="22"/>
      <c r="M6" s="22"/>
    </row>
    <row r="7" spans="1:13" x14ac:dyDescent="0.25">
      <c r="B7" s="30" t="s">
        <v>23</v>
      </c>
      <c r="C7" s="203"/>
      <c r="D7" s="203"/>
      <c r="H7" s="22"/>
      <c r="L7" s="22"/>
      <c r="M7" s="22"/>
    </row>
    <row r="8" spans="1:13" x14ac:dyDescent="0.25">
      <c r="B8" s="30" t="s">
        <v>24</v>
      </c>
      <c r="C8" s="203"/>
      <c r="D8" s="203"/>
      <c r="F8" s="24" t="s">
        <v>25</v>
      </c>
      <c r="H8" s="22"/>
      <c r="L8" s="22"/>
      <c r="M8" s="22"/>
    </row>
    <row r="9" spans="1:13" x14ac:dyDescent="0.25">
      <c r="B9" s="301" t="s">
        <v>2159</v>
      </c>
      <c r="H9" s="22"/>
      <c r="L9" s="22"/>
      <c r="M9" s="22"/>
    </row>
    <row r="10" spans="1:13" x14ac:dyDescent="0.25">
      <c r="B10" s="31" t="s">
        <v>26</v>
      </c>
      <c r="H10" s="22"/>
      <c r="L10" s="22"/>
      <c r="M10" s="22"/>
    </row>
    <row r="11" spans="1:13" ht="15.75" thickBot="1" x14ac:dyDescent="0.3">
      <c r="B11" s="32" t="s">
        <v>27</v>
      </c>
      <c r="H11" s="22"/>
      <c r="L11" s="22"/>
      <c r="M11" s="22"/>
    </row>
    <row r="12" spans="1:13" x14ac:dyDescent="0.25">
      <c r="B12" s="33"/>
      <c r="H12" s="22"/>
      <c r="L12" s="22"/>
      <c r="M12" s="22"/>
    </row>
    <row r="13" spans="1:13" ht="37.5" x14ac:dyDescent="0.25">
      <c r="A13" s="34" t="s">
        <v>28</v>
      </c>
      <c r="B13" s="34" t="s">
        <v>22</v>
      </c>
      <c r="C13" s="35"/>
      <c r="D13" s="35"/>
      <c r="E13" s="35"/>
      <c r="F13" s="35"/>
      <c r="G13" s="36"/>
      <c r="H13" s="22"/>
      <c r="L13" s="22"/>
      <c r="M13" s="22"/>
    </row>
    <row r="14" spans="1:13" x14ac:dyDescent="0.25">
      <c r="A14" s="24" t="s">
        <v>29</v>
      </c>
      <c r="B14" s="37" t="s">
        <v>0</v>
      </c>
      <c r="C14" s="428" t="s">
        <v>494</v>
      </c>
      <c r="E14" s="29"/>
      <c r="F14" s="29"/>
      <c r="H14" s="22"/>
      <c r="L14" s="22"/>
      <c r="M14" s="22"/>
    </row>
    <row r="15" spans="1:13" x14ac:dyDescent="0.25">
      <c r="A15" s="24" t="s">
        <v>30</v>
      </c>
      <c r="B15" s="37" t="s">
        <v>31</v>
      </c>
      <c r="C15" s="429" t="s">
        <v>2296</v>
      </c>
      <c r="E15" s="29"/>
      <c r="F15" s="29"/>
      <c r="H15" s="22"/>
      <c r="L15" s="22"/>
      <c r="M15" s="22"/>
    </row>
    <row r="16" spans="1:13" ht="45" x14ac:dyDescent="0.25">
      <c r="A16" s="24" t="s">
        <v>32</v>
      </c>
      <c r="B16" s="37" t="s">
        <v>33</v>
      </c>
      <c r="C16" s="430" t="s">
        <v>2307</v>
      </c>
      <c r="E16" s="29"/>
      <c r="F16" s="29"/>
      <c r="H16" s="22"/>
      <c r="L16" s="22"/>
      <c r="M16" s="22"/>
    </row>
    <row r="17" spans="1:13" x14ac:dyDescent="0.25">
      <c r="A17" s="24" t="s">
        <v>34</v>
      </c>
      <c r="B17" s="37" t="s">
        <v>35</v>
      </c>
      <c r="C17" s="431" t="s">
        <v>2305</v>
      </c>
      <c r="E17" s="29"/>
      <c r="F17" s="29"/>
      <c r="H17" s="22"/>
      <c r="L17" s="22"/>
      <c r="M17" s="22"/>
    </row>
    <row r="18" spans="1:13" hidden="1" outlineLevel="1" x14ac:dyDescent="0.25">
      <c r="A18" s="24" t="s">
        <v>36</v>
      </c>
      <c r="B18" s="38" t="s">
        <v>37</v>
      </c>
      <c r="E18" s="29"/>
      <c r="F18" s="29"/>
      <c r="H18" s="22"/>
      <c r="L18" s="22"/>
      <c r="M18" s="22"/>
    </row>
    <row r="19" spans="1:13" hidden="1" outlineLevel="1" x14ac:dyDescent="0.25">
      <c r="A19" s="24" t="s">
        <v>38</v>
      </c>
      <c r="B19" s="38" t="s">
        <v>39</v>
      </c>
      <c r="E19" s="29"/>
      <c r="F19" s="29"/>
      <c r="H19" s="22"/>
      <c r="L19" s="22"/>
      <c r="M19" s="22"/>
    </row>
    <row r="20" spans="1:13" hidden="1" outlineLevel="1" x14ac:dyDescent="0.25">
      <c r="A20" s="24" t="s">
        <v>40</v>
      </c>
      <c r="B20" s="38"/>
      <c r="E20" s="29"/>
      <c r="F20" s="29"/>
      <c r="H20" s="22"/>
      <c r="L20" s="22"/>
      <c r="M20" s="22"/>
    </row>
    <row r="21" spans="1:13" hidden="1" outlineLevel="1" x14ac:dyDescent="0.25">
      <c r="A21" s="24" t="s">
        <v>41</v>
      </c>
      <c r="B21" s="38"/>
      <c r="E21" s="29"/>
      <c r="F21" s="29"/>
      <c r="H21" s="22"/>
      <c r="L21" s="22"/>
      <c r="M21" s="22"/>
    </row>
    <row r="22" spans="1:13" hidden="1" outlineLevel="1" x14ac:dyDescent="0.25">
      <c r="A22" s="24" t="s">
        <v>42</v>
      </c>
      <c r="B22" s="38"/>
      <c r="E22" s="29"/>
      <c r="F22" s="29"/>
      <c r="H22" s="22"/>
      <c r="L22" s="22"/>
      <c r="M22" s="22"/>
    </row>
    <row r="23" spans="1:13" hidden="1" outlineLevel="1" x14ac:dyDescent="0.25">
      <c r="A23" s="24" t="s">
        <v>43</v>
      </c>
      <c r="B23" s="38"/>
      <c r="E23" s="29"/>
      <c r="F23" s="29"/>
      <c r="H23" s="22"/>
      <c r="L23" s="22"/>
      <c r="M23" s="22"/>
    </row>
    <row r="24" spans="1:13" hidden="1" outlineLevel="1" x14ac:dyDescent="0.25">
      <c r="A24" s="24" t="s">
        <v>44</v>
      </c>
      <c r="B24" s="38"/>
      <c r="E24" s="29"/>
      <c r="F24" s="29"/>
      <c r="H24" s="22"/>
      <c r="L24" s="22"/>
      <c r="M24" s="22"/>
    </row>
    <row r="25" spans="1:13" hidden="1" outlineLevel="1" x14ac:dyDescent="0.25">
      <c r="A25" s="24" t="s">
        <v>45</v>
      </c>
      <c r="B25" s="38"/>
      <c r="E25" s="29"/>
      <c r="F25" s="29"/>
      <c r="H25" s="22"/>
      <c r="L25" s="22"/>
      <c r="M25" s="22"/>
    </row>
    <row r="26" spans="1:13" ht="18.75" collapsed="1" x14ac:dyDescent="0.25">
      <c r="A26" s="35"/>
      <c r="B26" s="34" t="s">
        <v>23</v>
      </c>
      <c r="C26" s="35"/>
      <c r="D26" s="35"/>
      <c r="E26" s="35"/>
      <c r="F26" s="35"/>
      <c r="G26" s="36"/>
      <c r="H26" s="22"/>
      <c r="L26" s="22"/>
      <c r="M26" s="22"/>
    </row>
    <row r="27" spans="1:13" x14ac:dyDescent="0.25">
      <c r="A27" s="24" t="s">
        <v>46</v>
      </c>
      <c r="B27" s="322" t="s">
        <v>2287</v>
      </c>
      <c r="C27" s="429" t="s">
        <v>2283</v>
      </c>
      <c r="D27" s="40"/>
      <c r="E27" s="40"/>
      <c r="F27" s="40"/>
      <c r="H27" s="22"/>
      <c r="L27" s="22"/>
      <c r="M27" s="22"/>
    </row>
    <row r="28" spans="1:13" x14ac:dyDescent="0.25">
      <c r="A28" s="24" t="s">
        <v>47</v>
      </c>
      <c r="B28" s="302" t="s">
        <v>2282</v>
      </c>
      <c r="C28" s="323" t="s">
        <v>2283</v>
      </c>
      <c r="D28" s="40"/>
      <c r="E28" s="40"/>
      <c r="F28" s="40"/>
      <c r="H28" s="22"/>
      <c r="L28" s="22"/>
      <c r="M28" s="321" t="s">
        <v>2283</v>
      </c>
    </row>
    <row r="29" spans="1:13" x14ac:dyDescent="0.25">
      <c r="A29" s="24" t="s">
        <v>49</v>
      </c>
      <c r="B29" s="39" t="s">
        <v>48</v>
      </c>
      <c r="C29" s="429" t="s">
        <v>2283</v>
      </c>
      <c r="E29" s="40"/>
      <c r="F29" s="40"/>
      <c r="H29" s="22"/>
      <c r="L29" s="22"/>
      <c r="M29" s="321" t="s">
        <v>2284</v>
      </c>
    </row>
    <row r="30" spans="1:13" ht="30" outlineLevel="1" x14ac:dyDescent="0.25">
      <c r="A30" s="24" t="s">
        <v>51</v>
      </c>
      <c r="B30" s="39" t="s">
        <v>50</v>
      </c>
      <c r="C30" s="432" t="s">
        <v>2738</v>
      </c>
      <c r="E30" s="40"/>
      <c r="F30" s="40"/>
      <c r="H30" s="22"/>
      <c r="L30" s="22"/>
      <c r="M30" s="321" t="s">
        <v>2285</v>
      </c>
    </row>
    <row r="31" spans="1:13" outlineLevel="1" x14ac:dyDescent="0.25">
      <c r="A31" s="24" t="s">
        <v>52</v>
      </c>
      <c r="B31" s="39"/>
      <c r="E31" s="40"/>
      <c r="F31" s="40"/>
      <c r="H31" s="22"/>
      <c r="L31" s="22"/>
      <c r="M31" s="22"/>
    </row>
    <row r="32" spans="1:13" outlineLevel="1" x14ac:dyDescent="0.25">
      <c r="A32" s="24" t="s">
        <v>53</v>
      </c>
      <c r="B32" s="39"/>
      <c r="E32" s="40"/>
      <c r="F32" s="40"/>
      <c r="H32" s="22"/>
      <c r="L32" s="22"/>
      <c r="M32" s="22"/>
    </row>
    <row r="33" spans="1:14" outlineLevel="1" x14ac:dyDescent="0.25">
      <c r="A33" s="24" t="s">
        <v>54</v>
      </c>
      <c r="B33" s="39"/>
      <c r="E33" s="40"/>
      <c r="F33" s="40"/>
      <c r="H33" s="22"/>
      <c r="L33" s="22"/>
      <c r="M33" s="22"/>
    </row>
    <row r="34" spans="1:14" outlineLevel="1" x14ac:dyDescent="0.25">
      <c r="A34" s="24" t="s">
        <v>55</v>
      </c>
      <c r="B34" s="39"/>
      <c r="E34" s="40"/>
      <c r="F34" s="40"/>
      <c r="H34" s="22"/>
      <c r="L34" s="22"/>
      <c r="M34" s="22"/>
    </row>
    <row r="35" spans="1:14" outlineLevel="1" x14ac:dyDescent="0.25">
      <c r="A35" s="24" t="s">
        <v>56</v>
      </c>
      <c r="B35" s="41"/>
      <c r="E35" s="40"/>
      <c r="F35" s="40"/>
      <c r="H35" s="22"/>
      <c r="L35" s="22"/>
      <c r="M35" s="22"/>
    </row>
    <row r="36" spans="1:14" ht="18.75" x14ac:dyDescent="0.25">
      <c r="A36" s="34"/>
      <c r="B36" s="34" t="s">
        <v>24</v>
      </c>
      <c r="C36" s="34"/>
      <c r="D36" s="35"/>
      <c r="E36" s="35"/>
      <c r="F36" s="35"/>
      <c r="G36" s="36"/>
      <c r="H36" s="22"/>
      <c r="L36" s="22"/>
      <c r="M36" s="22"/>
    </row>
    <row r="37" spans="1:14" ht="15" customHeight="1" x14ac:dyDescent="0.25">
      <c r="A37" s="42"/>
      <c r="B37" s="43" t="s">
        <v>57</v>
      </c>
      <c r="C37" s="42" t="s">
        <v>58</v>
      </c>
      <c r="D37" s="44"/>
      <c r="E37" s="44"/>
      <c r="F37" s="44"/>
      <c r="G37" s="45"/>
      <c r="H37" s="22"/>
      <c r="L37" s="22"/>
      <c r="M37" s="22"/>
    </row>
    <row r="38" spans="1:14" x14ac:dyDescent="0.25">
      <c r="A38" s="24" t="s">
        <v>4</v>
      </c>
      <c r="B38" s="40" t="s">
        <v>939</v>
      </c>
      <c r="C38" s="433">
        <v>6739.8102580000004</v>
      </c>
      <c r="F38" s="40"/>
      <c r="H38" s="22"/>
      <c r="L38" s="22"/>
      <c r="M38" s="22"/>
    </row>
    <row r="39" spans="1:14" x14ac:dyDescent="0.25">
      <c r="A39" s="24" t="s">
        <v>59</v>
      </c>
      <c r="B39" s="40" t="s">
        <v>60</v>
      </c>
      <c r="C39" s="434">
        <v>3613.1</v>
      </c>
      <c r="F39" s="40"/>
      <c r="H39" s="22"/>
      <c r="L39" s="22"/>
      <c r="M39" s="22"/>
      <c r="N39" s="52"/>
    </row>
    <row r="40" spans="1:14" hidden="1" outlineLevel="1" x14ac:dyDescent="0.25">
      <c r="A40" s="24" t="s">
        <v>61</v>
      </c>
      <c r="B40" s="46" t="s">
        <v>62</v>
      </c>
      <c r="C40" s="433" t="s">
        <v>766</v>
      </c>
      <c r="F40" s="40"/>
      <c r="H40" s="22"/>
      <c r="L40" s="22"/>
      <c r="M40" s="22"/>
      <c r="N40" s="52"/>
    </row>
    <row r="41" spans="1:14" hidden="1" outlineLevel="1" x14ac:dyDescent="0.25">
      <c r="A41" s="24" t="s">
        <v>63</v>
      </c>
      <c r="B41" s="46" t="s">
        <v>64</v>
      </c>
      <c r="C41" s="433" t="s">
        <v>766</v>
      </c>
      <c r="F41" s="40"/>
      <c r="H41" s="22"/>
      <c r="L41" s="22"/>
      <c r="M41" s="22"/>
      <c r="N41" s="52"/>
    </row>
    <row r="42" spans="1:14" hidden="1" outlineLevel="1" x14ac:dyDescent="0.25">
      <c r="A42" s="24" t="s">
        <v>65</v>
      </c>
      <c r="B42" s="46"/>
      <c r="C42" s="136"/>
      <c r="F42" s="40"/>
      <c r="H42" s="22"/>
      <c r="L42" s="22"/>
      <c r="M42" s="22"/>
      <c r="N42" s="52"/>
    </row>
    <row r="43" spans="1:14" hidden="1" outlineLevel="1" x14ac:dyDescent="0.25">
      <c r="A43" s="52" t="s">
        <v>1111</v>
      </c>
      <c r="B43" s="40"/>
      <c r="F43" s="40"/>
      <c r="H43" s="22"/>
      <c r="L43" s="22"/>
      <c r="M43" s="22"/>
      <c r="N43" s="52"/>
    </row>
    <row r="44" spans="1:14" ht="15" customHeight="1" collapsed="1" x14ac:dyDescent="0.25">
      <c r="A44" s="42"/>
      <c r="B44" s="42" t="s">
        <v>66</v>
      </c>
      <c r="C44" s="42" t="s">
        <v>2194</v>
      </c>
      <c r="D44" s="42" t="s">
        <v>2264</v>
      </c>
      <c r="E44" s="42"/>
      <c r="F44" s="42" t="s">
        <v>2263</v>
      </c>
      <c r="G44" s="42" t="s">
        <v>67</v>
      </c>
      <c r="I44" s="22"/>
      <c r="J44" s="22"/>
      <c r="K44" s="52"/>
      <c r="L44" s="52"/>
      <c r="M44" s="52"/>
      <c r="N44" s="52"/>
    </row>
    <row r="45" spans="1:14" x14ac:dyDescent="0.25">
      <c r="A45" s="24" t="s">
        <v>8</v>
      </c>
      <c r="B45" s="204" t="s">
        <v>68</v>
      </c>
      <c r="C45" s="295">
        <v>0.08</v>
      </c>
      <c r="D45" s="132">
        <f>IF(OR(C38="[For completion]",C39="[For completion]"),"Please complete G.3.1.1 and G.3.1.2",(C38/C39-1-MAX(C45,F45)))</f>
        <v>0.78430051865321948</v>
      </c>
      <c r="E45" s="132"/>
      <c r="F45" s="295">
        <v>8.1081081081080919E-2</v>
      </c>
      <c r="G45" s="293" t="s">
        <v>2739</v>
      </c>
      <c r="H45" s="22"/>
      <c r="L45" s="22"/>
      <c r="M45" s="22"/>
      <c r="N45" s="52"/>
    </row>
    <row r="46" spans="1:14" outlineLevel="1" x14ac:dyDescent="0.25">
      <c r="A46" s="24" t="s">
        <v>69</v>
      </c>
      <c r="B46" s="178" t="s">
        <v>2790</v>
      </c>
      <c r="C46" s="132"/>
      <c r="D46" s="295">
        <v>0.69409758130137555</v>
      </c>
      <c r="E46" s="132"/>
      <c r="F46" s="132"/>
      <c r="G46" s="59"/>
      <c r="H46" s="22"/>
      <c r="L46" s="22"/>
      <c r="M46" s="22"/>
      <c r="N46" s="52"/>
    </row>
    <row r="47" spans="1:14" outlineLevel="1" x14ac:dyDescent="0.25">
      <c r="A47" s="24" t="s">
        <v>70</v>
      </c>
      <c r="B47" s="178" t="s">
        <v>2791</v>
      </c>
      <c r="C47" s="132"/>
      <c r="D47" s="132" t="s">
        <v>2792</v>
      </c>
      <c r="E47" s="132"/>
      <c r="F47" s="132"/>
      <c r="G47" s="59"/>
      <c r="H47" s="22"/>
      <c r="L47" s="22"/>
      <c r="M47" s="22"/>
      <c r="N47" s="52"/>
    </row>
    <row r="48" spans="1:14" outlineLevel="1" x14ac:dyDescent="0.25">
      <c r="A48" s="24" t="s">
        <v>71</v>
      </c>
      <c r="B48" s="428" t="s">
        <v>2793</v>
      </c>
      <c r="C48" s="59"/>
      <c r="D48" s="295">
        <v>0.92500000000000004</v>
      </c>
      <c r="E48" s="59"/>
      <c r="F48" s="59"/>
      <c r="G48" s="59"/>
      <c r="H48" s="22"/>
      <c r="L48" s="22"/>
      <c r="M48" s="22"/>
      <c r="N48" s="52"/>
    </row>
    <row r="49" spans="1:14" outlineLevel="1" x14ac:dyDescent="0.25">
      <c r="A49" s="24" t="s">
        <v>72</v>
      </c>
      <c r="B49" s="38"/>
      <c r="C49" s="59"/>
      <c r="D49" s="59"/>
      <c r="E49" s="59"/>
      <c r="F49" s="59"/>
      <c r="G49" s="59"/>
      <c r="H49" s="22"/>
      <c r="L49" s="22"/>
      <c r="M49" s="22"/>
      <c r="N49" s="52"/>
    </row>
    <row r="50" spans="1:14" outlineLevel="1" x14ac:dyDescent="0.25">
      <c r="A50" s="24" t="s">
        <v>73</v>
      </c>
      <c r="B50" s="38"/>
      <c r="C50" s="59"/>
      <c r="D50" s="59"/>
      <c r="E50" s="59"/>
      <c r="F50" s="59"/>
      <c r="G50" s="59"/>
      <c r="H50" s="22"/>
      <c r="L50" s="22"/>
      <c r="M50" s="22"/>
      <c r="N50" s="52"/>
    </row>
    <row r="51" spans="1:14" outlineLevel="1" x14ac:dyDescent="0.25">
      <c r="A51" s="24" t="s">
        <v>74</v>
      </c>
      <c r="B51" s="38"/>
      <c r="C51" s="59"/>
      <c r="D51" s="59"/>
      <c r="E51" s="59"/>
      <c r="F51" s="59"/>
      <c r="G51" s="59"/>
      <c r="H51" s="22"/>
      <c r="L51" s="22"/>
      <c r="M51" s="22"/>
      <c r="N51" s="52"/>
    </row>
    <row r="52" spans="1:14" ht="15" customHeight="1" x14ac:dyDescent="0.25">
      <c r="A52" s="42"/>
      <c r="B52" s="43" t="s">
        <v>75</v>
      </c>
      <c r="C52" s="42" t="s">
        <v>58</v>
      </c>
      <c r="D52" s="42"/>
      <c r="E52" s="44"/>
      <c r="F52" s="45" t="s">
        <v>76</v>
      </c>
      <c r="G52" s="45"/>
      <c r="H52" s="22"/>
      <c r="L52" s="22"/>
      <c r="M52" s="22"/>
      <c r="N52" s="52"/>
    </row>
    <row r="53" spans="1:14" x14ac:dyDescent="0.25">
      <c r="A53" s="24" t="s">
        <v>77</v>
      </c>
      <c r="B53" s="40" t="s">
        <v>78</v>
      </c>
      <c r="C53" s="136">
        <v>6739.8102580000004</v>
      </c>
      <c r="E53" s="47"/>
      <c r="F53" s="142">
        <f>IF($C$58=0,"",IF(C53="[for completion]","",C53/$C$58))</f>
        <v>1</v>
      </c>
      <c r="G53" s="48"/>
      <c r="H53" s="22"/>
      <c r="L53" s="22"/>
      <c r="M53" s="22"/>
      <c r="N53" s="52"/>
    </row>
    <row r="54" spans="1:14" x14ac:dyDescent="0.25">
      <c r="A54" s="24" t="s">
        <v>79</v>
      </c>
      <c r="B54" s="40" t="s">
        <v>80</v>
      </c>
      <c r="C54" s="136">
        <v>0</v>
      </c>
      <c r="E54" s="47"/>
      <c r="F54" s="142">
        <f>IF($C$58=0,"",IF(C54="[for completion]","",C54/$C$58))</f>
        <v>0</v>
      </c>
      <c r="G54" s="48"/>
      <c r="H54" s="22"/>
      <c r="L54" s="22"/>
      <c r="M54" s="22"/>
      <c r="N54" s="52"/>
    </row>
    <row r="55" spans="1:14" x14ac:dyDescent="0.25">
      <c r="A55" s="24" t="s">
        <v>81</v>
      </c>
      <c r="B55" s="40" t="s">
        <v>82</v>
      </c>
      <c r="C55" s="136">
        <v>0</v>
      </c>
      <c r="E55" s="47"/>
      <c r="F55" s="150">
        <f>IF($C$58=0,"",IF(C55="[for completion]","",C55/$C$58))</f>
        <v>0</v>
      </c>
      <c r="G55" s="48"/>
      <c r="H55" s="22"/>
      <c r="L55" s="22"/>
      <c r="M55" s="22"/>
      <c r="N55" s="52"/>
    </row>
    <row r="56" spans="1:14" x14ac:dyDescent="0.25">
      <c r="A56" s="24" t="s">
        <v>83</v>
      </c>
      <c r="B56" s="40" t="s">
        <v>84</v>
      </c>
      <c r="C56" s="136">
        <v>0</v>
      </c>
      <c r="E56" s="47"/>
      <c r="F56" s="150">
        <f>IF($C$58=0,"",IF(C56="[for completion]","",C56/$C$58))</f>
        <v>0</v>
      </c>
      <c r="G56" s="48"/>
      <c r="H56" s="22"/>
      <c r="L56" s="22"/>
      <c r="M56" s="22"/>
      <c r="N56" s="52"/>
    </row>
    <row r="57" spans="1:14" x14ac:dyDescent="0.25">
      <c r="A57" s="24" t="s">
        <v>85</v>
      </c>
      <c r="B57" s="24" t="s">
        <v>86</v>
      </c>
      <c r="C57" s="136">
        <v>0</v>
      </c>
      <c r="E57" s="47"/>
      <c r="F57" s="142">
        <f>IF($C$58=0,"",IF(C57="[for completion]","",C57/$C$58))</f>
        <v>0</v>
      </c>
      <c r="G57" s="48"/>
      <c r="H57" s="22"/>
      <c r="L57" s="22"/>
      <c r="M57" s="22"/>
      <c r="N57" s="52"/>
    </row>
    <row r="58" spans="1:14" x14ac:dyDescent="0.25">
      <c r="A58" s="24" t="s">
        <v>87</v>
      </c>
      <c r="B58" s="49" t="s">
        <v>88</v>
      </c>
      <c r="C58" s="138">
        <f>SUM(C53:C57)</f>
        <v>6739.8102580000004</v>
      </c>
      <c r="D58" s="47"/>
      <c r="E58" s="47"/>
      <c r="F58" s="143">
        <f>SUM(F53:F57)</f>
        <v>1</v>
      </c>
      <c r="G58" s="48"/>
      <c r="H58" s="22"/>
      <c r="L58" s="22"/>
      <c r="M58" s="22"/>
      <c r="N58" s="52"/>
    </row>
    <row r="59" spans="1:14" hidden="1" outlineLevel="1" x14ac:dyDescent="0.25">
      <c r="A59" s="24" t="s">
        <v>89</v>
      </c>
      <c r="B59" s="51" t="s">
        <v>90</v>
      </c>
      <c r="C59" s="136"/>
      <c r="E59" s="47"/>
      <c r="F59" s="142">
        <f t="shared" ref="F59:F64" si="0">IF($C$58=0,"",IF(C59="[for completion]","",C59/$C$58))</f>
        <v>0</v>
      </c>
      <c r="G59" s="48"/>
      <c r="H59" s="22"/>
      <c r="L59" s="22"/>
      <c r="M59" s="22"/>
      <c r="N59" s="52"/>
    </row>
    <row r="60" spans="1:14" hidden="1" outlineLevel="1" x14ac:dyDescent="0.25">
      <c r="A60" s="24" t="s">
        <v>91</v>
      </c>
      <c r="B60" s="51" t="s">
        <v>90</v>
      </c>
      <c r="C60" s="136"/>
      <c r="E60" s="47"/>
      <c r="F60" s="142">
        <f t="shared" si="0"/>
        <v>0</v>
      </c>
      <c r="G60" s="48"/>
      <c r="H60" s="22"/>
      <c r="L60" s="22"/>
      <c r="M60" s="22"/>
      <c r="N60" s="52"/>
    </row>
    <row r="61" spans="1:14" hidden="1" outlineLevel="1" x14ac:dyDescent="0.25">
      <c r="A61" s="24" t="s">
        <v>92</v>
      </c>
      <c r="B61" s="51" t="s">
        <v>90</v>
      </c>
      <c r="C61" s="136"/>
      <c r="E61" s="47"/>
      <c r="F61" s="142">
        <f t="shared" si="0"/>
        <v>0</v>
      </c>
      <c r="G61" s="48"/>
      <c r="H61" s="22"/>
      <c r="L61" s="22"/>
      <c r="M61" s="22"/>
      <c r="N61" s="52"/>
    </row>
    <row r="62" spans="1:14" hidden="1" outlineLevel="1" x14ac:dyDescent="0.25">
      <c r="A62" s="24" t="s">
        <v>93</v>
      </c>
      <c r="B62" s="51" t="s">
        <v>90</v>
      </c>
      <c r="C62" s="136"/>
      <c r="E62" s="47"/>
      <c r="F62" s="142">
        <f t="shared" si="0"/>
        <v>0</v>
      </c>
      <c r="G62" s="48"/>
      <c r="H62" s="22"/>
      <c r="L62" s="22"/>
      <c r="M62" s="22"/>
      <c r="N62" s="52"/>
    </row>
    <row r="63" spans="1:14" hidden="1" outlineLevel="1" x14ac:dyDescent="0.25">
      <c r="A63" s="24" t="s">
        <v>94</v>
      </c>
      <c r="B63" s="51" t="s">
        <v>90</v>
      </c>
      <c r="C63" s="136"/>
      <c r="E63" s="47"/>
      <c r="F63" s="142">
        <f t="shared" si="0"/>
        <v>0</v>
      </c>
      <c r="G63" s="48"/>
      <c r="H63" s="22"/>
      <c r="L63" s="22"/>
      <c r="M63" s="22"/>
      <c r="N63" s="52"/>
    </row>
    <row r="64" spans="1:14" hidden="1" outlineLevel="1" x14ac:dyDescent="0.25">
      <c r="A64" s="24" t="s">
        <v>95</v>
      </c>
      <c r="B64" s="51" t="s">
        <v>90</v>
      </c>
      <c r="C64" s="139"/>
      <c r="D64" s="52"/>
      <c r="E64" s="52"/>
      <c r="F64" s="142">
        <f t="shared" si="0"/>
        <v>0</v>
      </c>
      <c r="G64" s="50"/>
      <c r="H64" s="22"/>
      <c r="L64" s="22"/>
      <c r="M64" s="22"/>
      <c r="N64" s="52"/>
    </row>
    <row r="65" spans="1:14" ht="15" customHeight="1" collapsed="1" x14ac:dyDescent="0.25">
      <c r="A65" s="42"/>
      <c r="B65" s="43" t="s">
        <v>96</v>
      </c>
      <c r="C65" s="86" t="s">
        <v>950</v>
      </c>
      <c r="D65" s="86" t="s">
        <v>951</v>
      </c>
      <c r="E65" s="44"/>
      <c r="F65" s="45" t="s">
        <v>97</v>
      </c>
      <c r="G65" s="53" t="s">
        <v>98</v>
      </c>
      <c r="H65" s="22"/>
      <c r="L65" s="22"/>
      <c r="M65" s="22"/>
      <c r="N65" s="52"/>
    </row>
    <row r="66" spans="1:14" x14ac:dyDescent="0.25">
      <c r="A66" s="24" t="s">
        <v>99</v>
      </c>
      <c r="B66" s="40" t="s">
        <v>999</v>
      </c>
      <c r="C66" s="435">
        <v>20.005833333333332</v>
      </c>
      <c r="D66" s="140" t="s">
        <v>766</v>
      </c>
      <c r="E66" s="37"/>
      <c r="F66" s="54"/>
      <c r="G66" s="55"/>
      <c r="H66" s="22"/>
      <c r="L66" s="22"/>
      <c r="M66" s="22"/>
      <c r="N66" s="52"/>
    </row>
    <row r="67" spans="1:14" x14ac:dyDescent="0.25">
      <c r="B67" s="40"/>
      <c r="E67" s="37"/>
      <c r="F67" s="54"/>
      <c r="G67" s="55"/>
      <c r="H67" s="22"/>
      <c r="L67" s="22"/>
      <c r="M67" s="22"/>
      <c r="N67" s="52"/>
    </row>
    <row r="68" spans="1:14" x14ac:dyDescent="0.25">
      <c r="B68" s="40" t="s">
        <v>944</v>
      </c>
      <c r="C68" s="37"/>
      <c r="D68" s="37"/>
      <c r="E68" s="37"/>
      <c r="F68" s="55"/>
      <c r="G68" s="55"/>
      <c r="H68" s="22"/>
      <c r="L68" s="22"/>
      <c r="M68" s="22"/>
      <c r="N68" s="52"/>
    </row>
    <row r="69" spans="1:14" x14ac:dyDescent="0.25">
      <c r="B69" s="40" t="s">
        <v>101</v>
      </c>
      <c r="E69" s="37"/>
      <c r="F69" s="55"/>
      <c r="G69" s="55"/>
      <c r="H69" s="22"/>
      <c r="L69" s="22"/>
      <c r="M69" s="22"/>
      <c r="N69" s="52"/>
    </row>
    <row r="70" spans="1:14" x14ac:dyDescent="0.25">
      <c r="A70" s="24" t="s">
        <v>102</v>
      </c>
      <c r="B70" s="127" t="s">
        <v>1086</v>
      </c>
      <c r="C70" s="136">
        <v>6.2660777699999999</v>
      </c>
      <c r="D70" s="447" t="s">
        <v>766</v>
      </c>
      <c r="E70" s="20"/>
      <c r="F70" s="142">
        <f t="shared" ref="F70:F76" si="1">IF($C$77=0,"",IF(C70="[for completion]","",C70/$C$77))</f>
        <v>9.2971130197474041E-4</v>
      </c>
      <c r="G70" s="142" t="str">
        <f>IF($D$77=0,"",IF(D70="[Mark as ND1 if not relevant]","",D70/$D$77))</f>
        <v/>
      </c>
      <c r="H70" s="22"/>
      <c r="L70" s="22"/>
      <c r="M70" s="22"/>
      <c r="N70" s="52"/>
    </row>
    <row r="71" spans="1:14" x14ac:dyDescent="0.25">
      <c r="A71" s="24" t="s">
        <v>103</v>
      </c>
      <c r="B71" s="128" t="s">
        <v>1087</v>
      </c>
      <c r="C71" s="136">
        <v>10.79857505</v>
      </c>
      <c r="D71" s="447" t="s">
        <v>766</v>
      </c>
      <c r="E71" s="20"/>
      <c r="F71" s="142">
        <f t="shared" si="1"/>
        <v>1.6022075750916588E-3</v>
      </c>
      <c r="G71" s="142" t="str">
        <f t="shared" ref="G71:G76" si="2">IF($D$77=0,"",IF(D71="[Mark as ND1 if not relevant]","",D71/$D$77))</f>
        <v/>
      </c>
      <c r="H71" s="22"/>
      <c r="L71" s="22"/>
      <c r="M71" s="22"/>
      <c r="N71" s="52"/>
    </row>
    <row r="72" spans="1:14" x14ac:dyDescent="0.25">
      <c r="A72" s="24" t="s">
        <v>104</v>
      </c>
      <c r="B72" s="127" t="s">
        <v>1088</v>
      </c>
      <c r="C72" s="136">
        <v>22.290107469999999</v>
      </c>
      <c r="D72" s="447" t="s">
        <v>766</v>
      </c>
      <c r="E72" s="20"/>
      <c r="F72" s="142">
        <f t="shared" si="1"/>
        <v>3.3072307107817125E-3</v>
      </c>
      <c r="G72" s="142" t="str">
        <f t="shared" si="2"/>
        <v/>
      </c>
      <c r="H72" s="22"/>
      <c r="L72" s="22"/>
      <c r="M72" s="22"/>
      <c r="N72" s="52"/>
    </row>
    <row r="73" spans="1:14" x14ac:dyDescent="0.25">
      <c r="A73" s="24" t="s">
        <v>105</v>
      </c>
      <c r="B73" s="127" t="s">
        <v>1089</v>
      </c>
      <c r="C73" s="136">
        <v>37.0297299</v>
      </c>
      <c r="D73" s="447" t="s">
        <v>766</v>
      </c>
      <c r="E73" s="20"/>
      <c r="F73" s="142">
        <f t="shared" si="1"/>
        <v>5.4941798778699131E-3</v>
      </c>
      <c r="G73" s="142" t="str">
        <f t="shared" si="2"/>
        <v/>
      </c>
      <c r="H73" s="22"/>
      <c r="L73" s="22"/>
      <c r="M73" s="22"/>
      <c r="N73" s="52"/>
    </row>
    <row r="74" spans="1:14" x14ac:dyDescent="0.25">
      <c r="A74" s="24" t="s">
        <v>106</v>
      </c>
      <c r="B74" s="127" t="s">
        <v>1090</v>
      </c>
      <c r="C74" s="136">
        <v>52.401374390000001</v>
      </c>
      <c r="D74" s="447" t="s">
        <v>766</v>
      </c>
      <c r="E74" s="20"/>
      <c r="F74" s="142">
        <f t="shared" si="1"/>
        <v>7.7749035038536911E-3</v>
      </c>
      <c r="G74" s="142" t="str">
        <f t="shared" si="2"/>
        <v/>
      </c>
      <c r="H74" s="22"/>
      <c r="L74" s="22"/>
      <c r="M74" s="22"/>
      <c r="N74" s="52"/>
    </row>
    <row r="75" spans="1:14" x14ac:dyDescent="0.25">
      <c r="A75" s="24" t="s">
        <v>107</v>
      </c>
      <c r="B75" s="127" t="s">
        <v>1091</v>
      </c>
      <c r="C75" s="136">
        <v>542.09802329999991</v>
      </c>
      <c r="D75" s="447" t="s">
        <v>766</v>
      </c>
      <c r="E75" s="20"/>
      <c r="F75" s="142">
        <f t="shared" si="1"/>
        <v>8.0432238082512042E-2</v>
      </c>
      <c r="G75" s="142" t="str">
        <f t="shared" si="2"/>
        <v/>
      </c>
      <c r="H75" s="22"/>
      <c r="L75" s="22"/>
      <c r="M75" s="22"/>
      <c r="N75" s="52"/>
    </row>
    <row r="76" spans="1:14" x14ac:dyDescent="0.25">
      <c r="A76" s="24" t="s">
        <v>108</v>
      </c>
      <c r="B76" s="127" t="s">
        <v>1092</v>
      </c>
      <c r="C76" s="136">
        <v>6068.9263700900001</v>
      </c>
      <c r="D76" s="447" t="s">
        <v>766</v>
      </c>
      <c r="E76" s="20"/>
      <c r="F76" s="142">
        <f t="shared" si="1"/>
        <v>0.90045952894791625</v>
      </c>
      <c r="G76" s="142" t="str">
        <f t="shared" si="2"/>
        <v/>
      </c>
      <c r="H76" s="22"/>
      <c r="L76" s="22"/>
      <c r="M76" s="22"/>
      <c r="N76" s="52"/>
    </row>
    <row r="77" spans="1:14" x14ac:dyDescent="0.25">
      <c r="A77" s="24" t="s">
        <v>109</v>
      </c>
      <c r="B77" s="56" t="s">
        <v>88</v>
      </c>
      <c r="C77" s="138">
        <f>SUM(C70:C76)</f>
        <v>6739.8102579699998</v>
      </c>
      <c r="D77" s="138">
        <f>SUM(D70:D76)</f>
        <v>0</v>
      </c>
      <c r="E77" s="40"/>
      <c r="F77" s="143">
        <f>SUM(F70:F76)</f>
        <v>1</v>
      </c>
      <c r="G77" s="143">
        <f>SUM(G70:G76)</f>
        <v>0</v>
      </c>
      <c r="H77" s="22"/>
      <c r="L77" s="22"/>
      <c r="M77" s="22"/>
      <c r="N77" s="52"/>
    </row>
    <row r="78" spans="1:14" hidden="1" outlineLevel="1" x14ac:dyDescent="0.25">
      <c r="A78" s="24" t="s">
        <v>110</v>
      </c>
      <c r="B78" s="57" t="s">
        <v>111</v>
      </c>
      <c r="C78" s="138"/>
      <c r="D78" s="138"/>
      <c r="E78" s="40"/>
      <c r="F78" s="142">
        <f>IF($C$77=0,"",IF(C78="[for completion]","",C78/$C$77))</f>
        <v>0</v>
      </c>
      <c r="G78" s="142" t="str">
        <f t="shared" ref="G78:G87" si="3">IF($D$77=0,"",IF(D78="[for completion]","",D78/$D$77))</f>
        <v/>
      </c>
      <c r="H78" s="22"/>
      <c r="L78" s="22"/>
      <c r="M78" s="22"/>
      <c r="N78" s="52"/>
    </row>
    <row r="79" spans="1:14" hidden="1" outlineLevel="1" x14ac:dyDescent="0.25">
      <c r="A79" s="24" t="s">
        <v>112</v>
      </c>
      <c r="B79" s="57" t="s">
        <v>113</v>
      </c>
      <c r="C79" s="138"/>
      <c r="D79" s="138"/>
      <c r="E79" s="40"/>
      <c r="F79" s="142">
        <f t="shared" ref="F79:F87" si="4">IF($C$77=0,"",IF(C79="[for completion]","",C79/$C$77))</f>
        <v>0</v>
      </c>
      <c r="G79" s="142" t="str">
        <f t="shared" si="3"/>
        <v/>
      </c>
      <c r="H79" s="22"/>
      <c r="L79" s="22"/>
      <c r="M79" s="22"/>
      <c r="N79" s="52"/>
    </row>
    <row r="80" spans="1:14" hidden="1" outlineLevel="1" x14ac:dyDescent="0.25">
      <c r="A80" s="24" t="s">
        <v>114</v>
      </c>
      <c r="B80" s="57" t="s">
        <v>115</v>
      </c>
      <c r="C80" s="138"/>
      <c r="D80" s="138"/>
      <c r="E80" s="40"/>
      <c r="F80" s="142">
        <f t="shared" si="4"/>
        <v>0</v>
      </c>
      <c r="G80" s="142" t="str">
        <f t="shared" si="3"/>
        <v/>
      </c>
      <c r="H80" s="22"/>
      <c r="L80" s="22"/>
      <c r="M80" s="22"/>
      <c r="N80" s="52"/>
    </row>
    <row r="81" spans="1:14" hidden="1" outlineLevel="1" x14ac:dyDescent="0.25">
      <c r="A81" s="24" t="s">
        <v>116</v>
      </c>
      <c r="B81" s="57" t="s">
        <v>117</v>
      </c>
      <c r="C81" s="138"/>
      <c r="D81" s="138"/>
      <c r="E81" s="40"/>
      <c r="F81" s="142">
        <f t="shared" si="4"/>
        <v>0</v>
      </c>
      <c r="G81" s="142" t="str">
        <f t="shared" si="3"/>
        <v/>
      </c>
      <c r="H81" s="22"/>
      <c r="L81" s="22"/>
      <c r="M81" s="22"/>
      <c r="N81" s="52"/>
    </row>
    <row r="82" spans="1:14" hidden="1" outlineLevel="1" x14ac:dyDescent="0.25">
      <c r="A82" s="24" t="s">
        <v>118</v>
      </c>
      <c r="B82" s="57" t="s">
        <v>119</v>
      </c>
      <c r="C82" s="138"/>
      <c r="D82" s="138"/>
      <c r="E82" s="40"/>
      <c r="F82" s="142">
        <f t="shared" si="4"/>
        <v>0</v>
      </c>
      <c r="G82" s="142" t="str">
        <f t="shared" si="3"/>
        <v/>
      </c>
      <c r="H82" s="22"/>
      <c r="L82" s="22"/>
      <c r="M82" s="22"/>
      <c r="N82" s="52"/>
    </row>
    <row r="83" spans="1:14" hidden="1" outlineLevel="1" x14ac:dyDescent="0.25">
      <c r="A83" s="24" t="s">
        <v>120</v>
      </c>
      <c r="B83" s="57"/>
      <c r="C83" s="47"/>
      <c r="D83" s="47"/>
      <c r="E83" s="40"/>
      <c r="F83" s="48"/>
      <c r="G83" s="48"/>
      <c r="H83" s="22"/>
      <c r="L83" s="22"/>
      <c r="M83" s="22"/>
      <c r="N83" s="52"/>
    </row>
    <row r="84" spans="1:14" hidden="1" outlineLevel="1" x14ac:dyDescent="0.25">
      <c r="A84" s="24" t="s">
        <v>121</v>
      </c>
      <c r="B84" s="57"/>
      <c r="C84" s="47"/>
      <c r="D84" s="47"/>
      <c r="E84" s="40"/>
      <c r="F84" s="48"/>
      <c r="G84" s="48"/>
      <c r="H84" s="22"/>
      <c r="L84" s="22"/>
      <c r="M84" s="22"/>
      <c r="N84" s="52"/>
    </row>
    <row r="85" spans="1:14" hidden="1" outlineLevel="1" x14ac:dyDescent="0.25">
      <c r="A85" s="24" t="s">
        <v>122</v>
      </c>
      <c r="B85" s="57"/>
      <c r="C85" s="47"/>
      <c r="D85" s="47"/>
      <c r="E85" s="40"/>
      <c r="F85" s="48"/>
      <c r="G85" s="48"/>
      <c r="H85" s="22"/>
      <c r="L85" s="22"/>
      <c r="M85" s="22"/>
      <c r="N85" s="52"/>
    </row>
    <row r="86" spans="1:14" hidden="1" outlineLevel="1" x14ac:dyDescent="0.25">
      <c r="A86" s="24" t="s">
        <v>123</v>
      </c>
      <c r="B86" s="56"/>
      <c r="C86" s="47"/>
      <c r="D86" s="47"/>
      <c r="E86" s="40"/>
      <c r="F86" s="48">
        <f t="shared" si="4"/>
        <v>0</v>
      </c>
      <c r="G86" s="48" t="str">
        <f t="shared" si="3"/>
        <v/>
      </c>
      <c r="H86" s="22"/>
      <c r="L86" s="22"/>
      <c r="M86" s="22"/>
      <c r="N86" s="52"/>
    </row>
    <row r="87" spans="1:14" hidden="1" outlineLevel="1" x14ac:dyDescent="0.25">
      <c r="A87" s="24" t="s">
        <v>124</v>
      </c>
      <c r="B87" s="57"/>
      <c r="C87" s="47"/>
      <c r="D87" s="47"/>
      <c r="E87" s="40"/>
      <c r="F87" s="48">
        <f t="shared" si="4"/>
        <v>0</v>
      </c>
      <c r="G87" s="48" t="str">
        <f t="shared" si="3"/>
        <v/>
      </c>
      <c r="H87" s="22"/>
      <c r="L87" s="22"/>
      <c r="M87" s="22"/>
      <c r="N87" s="52"/>
    </row>
    <row r="88" spans="1:14" ht="15" customHeight="1" collapsed="1" x14ac:dyDescent="0.25">
      <c r="A88" s="42"/>
      <c r="B88" s="43" t="s">
        <v>125</v>
      </c>
      <c r="C88" s="86" t="s">
        <v>952</v>
      </c>
      <c r="D88" s="86" t="s">
        <v>953</v>
      </c>
      <c r="E88" s="44"/>
      <c r="F88" s="45" t="s">
        <v>126</v>
      </c>
      <c r="G88" s="42" t="s">
        <v>127</v>
      </c>
      <c r="H88" s="22"/>
      <c r="L88" s="22"/>
      <c r="M88" s="22"/>
      <c r="N88" s="52"/>
    </row>
    <row r="89" spans="1:14" x14ac:dyDescent="0.25">
      <c r="A89" s="24" t="s">
        <v>128</v>
      </c>
      <c r="B89" s="40" t="s">
        <v>100</v>
      </c>
      <c r="C89" s="140">
        <v>3.5475385864400839</v>
      </c>
      <c r="D89" s="140">
        <v>4.5475385864400835</v>
      </c>
      <c r="E89" s="37"/>
      <c r="F89" s="148"/>
      <c r="G89" s="149"/>
      <c r="H89" s="22"/>
      <c r="L89" s="22"/>
      <c r="M89" s="22"/>
      <c r="N89" s="52"/>
    </row>
    <row r="90" spans="1:14" x14ac:dyDescent="0.25">
      <c r="B90" s="40"/>
      <c r="C90" s="140"/>
      <c r="D90" s="140"/>
      <c r="E90" s="37"/>
      <c r="F90" s="148"/>
      <c r="G90" s="149"/>
      <c r="H90" s="22"/>
      <c r="L90" s="22"/>
      <c r="M90" s="22"/>
      <c r="N90" s="52"/>
    </row>
    <row r="91" spans="1:14" x14ac:dyDescent="0.25">
      <c r="B91" s="40" t="s">
        <v>945</v>
      </c>
      <c r="C91" s="147"/>
      <c r="D91" s="147"/>
      <c r="E91" s="37"/>
      <c r="F91" s="149"/>
      <c r="G91" s="149"/>
      <c r="H91" s="22"/>
      <c r="L91" s="22"/>
      <c r="M91" s="22"/>
      <c r="N91" s="52"/>
    </row>
    <row r="92" spans="1:14" x14ac:dyDescent="0.25">
      <c r="A92" s="24" t="s">
        <v>129</v>
      </c>
      <c r="B92" s="40" t="s">
        <v>101</v>
      </c>
      <c r="C92" s="140"/>
      <c r="D92" s="140"/>
      <c r="E92" s="37"/>
      <c r="F92" s="149"/>
      <c r="G92" s="149"/>
      <c r="H92" s="22"/>
      <c r="L92" s="22"/>
      <c r="M92" s="22"/>
      <c r="N92" s="52"/>
    </row>
    <row r="93" spans="1:14" x14ac:dyDescent="0.25">
      <c r="A93" s="24" t="s">
        <v>130</v>
      </c>
      <c r="B93" s="128" t="s">
        <v>1086</v>
      </c>
      <c r="C93" s="136">
        <v>0</v>
      </c>
      <c r="D93" s="447">
        <v>0</v>
      </c>
      <c r="E93" s="20"/>
      <c r="F93" s="142">
        <f>IF($C$100=0,"",IF(C93="[for completion]","",IF(C93="","",C93/$C$100)))</f>
        <v>0</v>
      </c>
      <c r="G93" s="142">
        <f>IF($D$100=0,"",IF(D93="[Mark as ND1 if not relevant]","",IF(D93="","",D93/$D$100)))</f>
        <v>0</v>
      </c>
      <c r="H93" s="22"/>
      <c r="L93" s="22"/>
      <c r="M93" s="22"/>
      <c r="N93" s="52"/>
    </row>
    <row r="94" spans="1:14" x14ac:dyDescent="0.25">
      <c r="A94" s="24" t="s">
        <v>131</v>
      </c>
      <c r="B94" s="128" t="s">
        <v>1087</v>
      </c>
      <c r="C94" s="136">
        <v>600</v>
      </c>
      <c r="D94" s="447">
        <v>0</v>
      </c>
      <c r="E94" s="20"/>
      <c r="F94" s="142">
        <f t="shared" ref="F94:F99" si="5">IF($C$100=0,"",IF(C94="[for completion]","",IF(C94="","",C94/$C$100)))</f>
        <v>0.1660623841022944</v>
      </c>
      <c r="G94" s="142">
        <f t="shared" ref="G94:G99" si="6">IF($D$100=0,"",IF(D94="[Mark as ND1 if not relevant]","",IF(D94="","",D94/$D$100)))</f>
        <v>0</v>
      </c>
      <c r="H94" s="22"/>
      <c r="L94" s="22"/>
      <c r="M94" s="22"/>
      <c r="N94" s="52"/>
    </row>
    <row r="95" spans="1:14" x14ac:dyDescent="0.25">
      <c r="A95" s="24" t="s">
        <v>132</v>
      </c>
      <c r="B95" s="128" t="s">
        <v>1088</v>
      </c>
      <c r="C95" s="136">
        <v>0</v>
      </c>
      <c r="D95" s="447">
        <v>600</v>
      </c>
      <c r="E95" s="20"/>
      <c r="F95" s="142">
        <f t="shared" si="5"/>
        <v>0</v>
      </c>
      <c r="G95" s="142">
        <f t="shared" si="6"/>
        <v>0.1660623841022944</v>
      </c>
      <c r="H95" s="22"/>
      <c r="L95" s="22"/>
      <c r="M95" s="22"/>
      <c r="N95" s="52"/>
    </row>
    <row r="96" spans="1:14" x14ac:dyDescent="0.25">
      <c r="A96" s="24" t="s">
        <v>133</v>
      </c>
      <c r="B96" s="128" t="s">
        <v>1089</v>
      </c>
      <c r="C96" s="136">
        <v>1982.8</v>
      </c>
      <c r="D96" s="447">
        <v>0</v>
      </c>
      <c r="E96" s="20"/>
      <c r="F96" s="142">
        <f t="shared" si="5"/>
        <v>0.5487808253300489</v>
      </c>
      <c r="G96" s="142">
        <f t="shared" si="6"/>
        <v>0</v>
      </c>
      <c r="H96" s="22"/>
      <c r="L96" s="22"/>
      <c r="M96" s="22"/>
      <c r="N96" s="52"/>
    </row>
    <row r="97" spans="1:14" x14ac:dyDescent="0.25">
      <c r="A97" s="24" t="s">
        <v>134</v>
      </c>
      <c r="B97" s="128" t="s">
        <v>1090</v>
      </c>
      <c r="C97" s="136">
        <v>1030.3</v>
      </c>
      <c r="D97" s="447">
        <v>1982.8</v>
      </c>
      <c r="E97" s="20"/>
      <c r="F97" s="142">
        <f t="shared" si="5"/>
        <v>0.28515679056765653</v>
      </c>
      <c r="G97" s="142">
        <f t="shared" si="6"/>
        <v>0.5487808253300489</v>
      </c>
      <c r="H97" s="22"/>
      <c r="L97" s="22"/>
      <c r="M97" s="22"/>
    </row>
    <row r="98" spans="1:14" x14ac:dyDescent="0.25">
      <c r="A98" s="24" t="s">
        <v>135</v>
      </c>
      <c r="B98" s="128" t="s">
        <v>1091</v>
      </c>
      <c r="C98" s="136">
        <v>0</v>
      </c>
      <c r="D98" s="447">
        <v>1030.3</v>
      </c>
      <c r="E98" s="20"/>
      <c r="F98" s="142">
        <f t="shared" si="5"/>
        <v>0</v>
      </c>
      <c r="G98" s="142">
        <f t="shared" si="6"/>
        <v>0.28515679056765653</v>
      </c>
      <c r="H98" s="22"/>
      <c r="L98" s="22"/>
      <c r="M98" s="22"/>
    </row>
    <row r="99" spans="1:14" x14ac:dyDescent="0.25">
      <c r="A99" s="24" t="s">
        <v>136</v>
      </c>
      <c r="B99" s="128" t="s">
        <v>1092</v>
      </c>
      <c r="C99" s="136">
        <v>0</v>
      </c>
      <c r="D99" s="447">
        <v>0</v>
      </c>
      <c r="E99" s="20"/>
      <c r="F99" s="142">
        <f t="shared" si="5"/>
        <v>0</v>
      </c>
      <c r="G99" s="142">
        <f t="shared" si="6"/>
        <v>0</v>
      </c>
      <c r="H99" s="22"/>
      <c r="L99" s="22"/>
      <c r="M99" s="22"/>
    </row>
    <row r="100" spans="1:14" x14ac:dyDescent="0.25">
      <c r="A100" s="24" t="s">
        <v>137</v>
      </c>
      <c r="B100" s="56" t="s">
        <v>88</v>
      </c>
      <c r="C100" s="138">
        <f>SUM(C93:C99)</f>
        <v>3613.1000000000004</v>
      </c>
      <c r="D100" s="138">
        <f>SUM(D93:D99)</f>
        <v>3613.1000000000004</v>
      </c>
      <c r="E100" s="40"/>
      <c r="F100" s="143">
        <f>SUM(F93:F99)</f>
        <v>0.99999999999999989</v>
      </c>
      <c r="G100" s="143">
        <f>SUM(G93:G99)</f>
        <v>0.99999999999999989</v>
      </c>
      <c r="H100" s="22"/>
      <c r="L100" s="22"/>
      <c r="M100" s="22"/>
    </row>
    <row r="101" spans="1:14" hidden="1" outlineLevel="1" x14ac:dyDescent="0.25">
      <c r="A101" s="24" t="s">
        <v>138</v>
      </c>
      <c r="B101" s="57" t="s">
        <v>111</v>
      </c>
      <c r="C101" s="138"/>
      <c r="D101" s="138"/>
      <c r="E101" s="40"/>
      <c r="F101" s="142">
        <f>IF($C$100=0,"",IF(C101="[for completion]","",C101/$C$100))</f>
        <v>0</v>
      </c>
      <c r="G101" s="142">
        <f>IF($D$100=0,"",IF(D101="[for completion]","",D101/$D$100))</f>
        <v>0</v>
      </c>
      <c r="H101" s="22"/>
      <c r="L101" s="22"/>
      <c r="M101" s="22"/>
    </row>
    <row r="102" spans="1:14" hidden="1" outlineLevel="1" x14ac:dyDescent="0.25">
      <c r="A102" s="24" t="s">
        <v>139</v>
      </c>
      <c r="B102" s="57" t="s">
        <v>113</v>
      </c>
      <c r="C102" s="138"/>
      <c r="D102" s="138"/>
      <c r="E102" s="40"/>
      <c r="F102" s="142">
        <f>IF($C$100=0,"",IF(C102="[for completion]","",C102/$C$100))</f>
        <v>0</v>
      </c>
      <c r="G102" s="142">
        <f>IF($D$100=0,"",IF(D102="[for completion]","",D102/$D$100))</f>
        <v>0</v>
      </c>
      <c r="H102" s="22"/>
      <c r="L102" s="22"/>
      <c r="M102" s="22"/>
    </row>
    <row r="103" spans="1:14" hidden="1" outlineLevel="1" x14ac:dyDescent="0.25">
      <c r="A103" s="24" t="s">
        <v>140</v>
      </c>
      <c r="B103" s="57" t="s">
        <v>115</v>
      </c>
      <c r="C103" s="138"/>
      <c r="D103" s="138"/>
      <c r="E103" s="40"/>
      <c r="F103" s="142">
        <f>IF($C$100=0,"",IF(C103="[for completion]","",C103/$C$100))</f>
        <v>0</v>
      </c>
      <c r="G103" s="142">
        <f>IF($D$100=0,"",IF(D103="[for completion]","",D103/$D$100))</f>
        <v>0</v>
      </c>
      <c r="H103" s="22"/>
      <c r="L103" s="22"/>
      <c r="M103" s="22"/>
    </row>
    <row r="104" spans="1:14" hidden="1" outlineLevel="1" x14ac:dyDescent="0.25">
      <c r="A104" s="24" t="s">
        <v>141</v>
      </c>
      <c r="B104" s="57" t="s">
        <v>117</v>
      </c>
      <c r="C104" s="138"/>
      <c r="D104" s="138"/>
      <c r="E104" s="40"/>
      <c r="F104" s="142">
        <f>IF($C$100=0,"",IF(C104="[for completion]","",C104/$C$100))</f>
        <v>0</v>
      </c>
      <c r="G104" s="142">
        <f>IF($D$100=0,"",IF(D104="[for completion]","",D104/$D$100))</f>
        <v>0</v>
      </c>
      <c r="H104" s="22"/>
      <c r="L104" s="22"/>
      <c r="M104" s="22"/>
    </row>
    <row r="105" spans="1:14" hidden="1" outlineLevel="1" x14ac:dyDescent="0.25">
      <c r="A105" s="24" t="s">
        <v>142</v>
      </c>
      <c r="B105" s="57" t="s">
        <v>119</v>
      </c>
      <c r="C105" s="138"/>
      <c r="D105" s="138"/>
      <c r="E105" s="40"/>
      <c r="F105" s="142">
        <f>IF($C$100=0,"",IF(C105="[for completion]","",C105/$C$100))</f>
        <v>0</v>
      </c>
      <c r="G105" s="142">
        <f>IF($D$100=0,"",IF(D105="[for completion]","",D105/$D$100))</f>
        <v>0</v>
      </c>
      <c r="H105" s="22"/>
      <c r="L105" s="22"/>
      <c r="M105" s="22"/>
    </row>
    <row r="106" spans="1:14" hidden="1" outlineLevel="1" x14ac:dyDescent="0.25">
      <c r="A106" s="24" t="s">
        <v>143</v>
      </c>
      <c r="B106" s="57"/>
      <c r="C106" s="47"/>
      <c r="D106" s="47"/>
      <c r="E106" s="40"/>
      <c r="F106" s="48"/>
      <c r="G106" s="48"/>
      <c r="H106" s="22"/>
      <c r="L106" s="22"/>
      <c r="M106" s="22"/>
    </row>
    <row r="107" spans="1:14" hidden="1" outlineLevel="1" x14ac:dyDescent="0.25">
      <c r="A107" s="24" t="s">
        <v>144</v>
      </c>
      <c r="B107" s="57"/>
      <c r="C107" s="47"/>
      <c r="D107" s="47"/>
      <c r="E107" s="40"/>
      <c r="F107" s="48"/>
      <c r="G107" s="48"/>
      <c r="H107" s="22"/>
      <c r="L107" s="22"/>
      <c r="M107" s="22"/>
    </row>
    <row r="108" spans="1:14" hidden="1" outlineLevel="1" x14ac:dyDescent="0.25">
      <c r="A108" s="24" t="s">
        <v>145</v>
      </c>
      <c r="B108" s="56"/>
      <c r="C108" s="47"/>
      <c r="D108" s="47"/>
      <c r="E108" s="40"/>
      <c r="F108" s="48"/>
      <c r="G108" s="48"/>
      <c r="H108" s="22"/>
      <c r="L108" s="22"/>
      <c r="M108" s="22"/>
    </row>
    <row r="109" spans="1:14" hidden="1" outlineLevel="1" x14ac:dyDescent="0.25">
      <c r="A109" s="24" t="s">
        <v>146</v>
      </c>
      <c r="B109" s="57"/>
      <c r="C109" s="47"/>
      <c r="D109" s="47"/>
      <c r="E109" s="40"/>
      <c r="F109" s="48"/>
      <c r="G109" s="48"/>
      <c r="H109" s="22"/>
      <c r="L109" s="22"/>
      <c r="M109" s="22"/>
    </row>
    <row r="110" spans="1:14" hidden="1" outlineLevel="1" x14ac:dyDescent="0.25">
      <c r="A110" s="24" t="s">
        <v>147</v>
      </c>
      <c r="B110" s="57"/>
      <c r="C110" s="47"/>
      <c r="D110" s="47"/>
      <c r="E110" s="40"/>
      <c r="F110" s="48"/>
      <c r="G110" s="48"/>
      <c r="H110" s="22"/>
      <c r="L110" s="22"/>
      <c r="M110" s="22"/>
    </row>
    <row r="111" spans="1:14" ht="15" customHeight="1" collapsed="1" x14ac:dyDescent="0.25">
      <c r="A111" s="42"/>
      <c r="B111" s="141" t="s">
        <v>1109</v>
      </c>
      <c r="C111" s="45" t="s">
        <v>148</v>
      </c>
      <c r="D111" s="45" t="s">
        <v>149</v>
      </c>
      <c r="E111" s="44"/>
      <c r="F111" s="45" t="s">
        <v>150</v>
      </c>
      <c r="G111" s="45" t="s">
        <v>151</v>
      </c>
      <c r="H111" s="22"/>
      <c r="L111" s="22"/>
      <c r="M111" s="22"/>
    </row>
    <row r="112" spans="1:14" s="58" customFormat="1" x14ac:dyDescent="0.25">
      <c r="A112" s="24" t="s">
        <v>152</v>
      </c>
      <c r="B112" s="40" t="s">
        <v>153</v>
      </c>
      <c r="C112" s="136">
        <v>0</v>
      </c>
      <c r="D112" s="136">
        <v>0</v>
      </c>
      <c r="E112" s="48"/>
      <c r="F112" s="142">
        <f t="shared" ref="F112:F129" si="7">IF($C$130=0,"",IF(C112="[for completion]","",IF(C112="","",C112/$C$130)))</f>
        <v>0</v>
      </c>
      <c r="G112" s="142">
        <f t="shared" ref="G112:G129" si="8">IF($D$130=0,"",IF(D112="[for completion]","",IF(D112="","",D112/$D$130)))</f>
        <v>0</v>
      </c>
      <c r="I112" s="24"/>
      <c r="J112" s="24"/>
      <c r="K112" s="24"/>
      <c r="L112" s="22" t="s">
        <v>1095</v>
      </c>
      <c r="M112" s="22"/>
      <c r="N112" s="22"/>
    </row>
    <row r="113" spans="1:14" s="58" customFormat="1" x14ac:dyDescent="0.25">
      <c r="A113" s="24" t="s">
        <v>154</v>
      </c>
      <c r="B113" s="40" t="s">
        <v>1096</v>
      </c>
      <c r="C113" s="136">
        <v>0</v>
      </c>
      <c r="D113" s="136">
        <v>0</v>
      </c>
      <c r="E113" s="48"/>
      <c r="F113" s="142">
        <f t="shared" si="7"/>
        <v>0</v>
      </c>
      <c r="G113" s="142">
        <f t="shared" si="8"/>
        <v>0</v>
      </c>
      <c r="I113" s="24"/>
      <c r="J113" s="24"/>
      <c r="K113" s="24"/>
      <c r="L113" s="40" t="s">
        <v>1096</v>
      </c>
      <c r="M113" s="22"/>
      <c r="N113" s="22"/>
    </row>
    <row r="114" spans="1:14" s="58" customFormat="1" x14ac:dyDescent="0.25">
      <c r="A114" s="24" t="s">
        <v>155</v>
      </c>
      <c r="B114" s="40" t="s">
        <v>162</v>
      </c>
      <c r="C114" s="136">
        <v>0</v>
      </c>
      <c r="D114" s="136">
        <v>0</v>
      </c>
      <c r="E114" s="48"/>
      <c r="F114" s="142">
        <f t="shared" si="7"/>
        <v>0</v>
      </c>
      <c r="G114" s="142">
        <f t="shared" si="8"/>
        <v>0</v>
      </c>
      <c r="I114" s="24"/>
      <c r="J114" s="24"/>
      <c r="K114" s="24"/>
      <c r="L114" s="40" t="s">
        <v>162</v>
      </c>
      <c r="M114" s="22"/>
      <c r="N114" s="22"/>
    </row>
    <row r="115" spans="1:14" s="58" customFormat="1" x14ac:dyDescent="0.25">
      <c r="A115" s="24" t="s">
        <v>156</v>
      </c>
      <c r="B115" s="40" t="s">
        <v>1097</v>
      </c>
      <c r="C115" s="136">
        <v>0</v>
      </c>
      <c r="D115" s="136">
        <v>0</v>
      </c>
      <c r="E115" s="48"/>
      <c r="F115" s="142">
        <f t="shared" si="7"/>
        <v>0</v>
      </c>
      <c r="G115" s="142">
        <f t="shared" si="8"/>
        <v>0</v>
      </c>
      <c r="I115" s="24"/>
      <c r="J115" s="24"/>
      <c r="K115" s="24"/>
      <c r="L115" s="40" t="s">
        <v>1097</v>
      </c>
      <c r="M115" s="22"/>
      <c r="N115" s="22"/>
    </row>
    <row r="116" spans="1:14" s="58" customFormat="1" x14ac:dyDescent="0.25">
      <c r="A116" s="24" t="s">
        <v>158</v>
      </c>
      <c r="B116" s="40" t="s">
        <v>1098</v>
      </c>
      <c r="C116" s="136">
        <v>0</v>
      </c>
      <c r="D116" s="136">
        <v>0</v>
      </c>
      <c r="E116" s="48"/>
      <c r="F116" s="142">
        <f t="shared" si="7"/>
        <v>0</v>
      </c>
      <c r="G116" s="142">
        <f t="shared" si="8"/>
        <v>0</v>
      </c>
      <c r="I116" s="24"/>
      <c r="J116" s="24"/>
      <c r="K116" s="24"/>
      <c r="L116" s="40" t="s">
        <v>1098</v>
      </c>
      <c r="M116" s="22"/>
      <c r="N116" s="22"/>
    </row>
    <row r="117" spans="1:14" s="58" customFormat="1" x14ac:dyDescent="0.25">
      <c r="A117" s="24" t="s">
        <v>159</v>
      </c>
      <c r="B117" s="40" t="s">
        <v>164</v>
      </c>
      <c r="C117" s="136">
        <v>0</v>
      </c>
      <c r="D117" s="136">
        <v>0</v>
      </c>
      <c r="E117" s="40"/>
      <c r="F117" s="142">
        <f t="shared" si="7"/>
        <v>0</v>
      </c>
      <c r="G117" s="142">
        <f t="shared" si="8"/>
        <v>0</v>
      </c>
      <c r="I117" s="24"/>
      <c r="J117" s="24"/>
      <c r="K117" s="24"/>
      <c r="L117" s="40" t="s">
        <v>164</v>
      </c>
      <c r="M117" s="22"/>
      <c r="N117" s="22"/>
    </row>
    <row r="118" spans="1:14" x14ac:dyDescent="0.25">
      <c r="A118" s="24" t="s">
        <v>160</v>
      </c>
      <c r="B118" s="40" t="s">
        <v>166</v>
      </c>
      <c r="C118" s="136">
        <v>0</v>
      </c>
      <c r="D118" s="136">
        <v>0</v>
      </c>
      <c r="E118" s="40"/>
      <c r="F118" s="142">
        <f t="shared" si="7"/>
        <v>0</v>
      </c>
      <c r="G118" s="142">
        <f t="shared" si="8"/>
        <v>0</v>
      </c>
      <c r="L118" s="40" t="s">
        <v>166</v>
      </c>
      <c r="M118" s="22"/>
    </row>
    <row r="119" spans="1:14" x14ac:dyDescent="0.25">
      <c r="A119" s="24" t="s">
        <v>161</v>
      </c>
      <c r="B119" s="40" t="s">
        <v>1099</v>
      </c>
      <c r="C119" s="136">
        <v>6739.8102580000004</v>
      </c>
      <c r="D119" s="136">
        <v>6739.8102580000004</v>
      </c>
      <c r="E119" s="40"/>
      <c r="F119" s="142">
        <f t="shared" si="7"/>
        <v>1</v>
      </c>
      <c r="G119" s="142">
        <f t="shared" si="8"/>
        <v>1</v>
      </c>
      <c r="L119" s="40" t="s">
        <v>1099</v>
      </c>
      <c r="M119" s="22"/>
    </row>
    <row r="120" spans="1:14" x14ac:dyDescent="0.25">
      <c r="A120" s="24" t="s">
        <v>163</v>
      </c>
      <c r="B120" s="40" t="s">
        <v>168</v>
      </c>
      <c r="C120" s="136">
        <v>0</v>
      </c>
      <c r="D120" s="136">
        <v>0</v>
      </c>
      <c r="E120" s="40"/>
      <c r="F120" s="142">
        <f t="shared" si="7"/>
        <v>0</v>
      </c>
      <c r="G120" s="142">
        <f t="shared" si="8"/>
        <v>0</v>
      </c>
      <c r="L120" s="40" t="s">
        <v>168</v>
      </c>
      <c r="M120" s="22"/>
    </row>
    <row r="121" spans="1:14" x14ac:dyDescent="0.25">
      <c r="A121" s="24" t="s">
        <v>165</v>
      </c>
      <c r="B121" s="293" t="s">
        <v>2191</v>
      </c>
      <c r="C121" s="136">
        <v>0</v>
      </c>
      <c r="D121" s="136">
        <v>0</v>
      </c>
      <c r="E121" s="293"/>
      <c r="F121" s="142">
        <f t="shared" si="7"/>
        <v>0</v>
      </c>
      <c r="G121" s="142">
        <f t="shared" si="8"/>
        <v>0</v>
      </c>
      <c r="L121" s="40"/>
      <c r="M121" s="22"/>
    </row>
    <row r="122" spans="1:14" x14ac:dyDescent="0.25">
      <c r="A122" s="24" t="s">
        <v>167</v>
      </c>
      <c r="B122" s="40" t="s">
        <v>1106</v>
      </c>
      <c r="C122" s="136">
        <v>0</v>
      </c>
      <c r="D122" s="136">
        <v>0</v>
      </c>
      <c r="E122" s="40"/>
      <c r="F122" s="142">
        <f t="shared" si="7"/>
        <v>0</v>
      </c>
      <c r="G122" s="142">
        <f t="shared" si="8"/>
        <v>0</v>
      </c>
      <c r="L122" s="40" t="s">
        <v>170</v>
      </c>
      <c r="M122" s="22"/>
    </row>
    <row r="123" spans="1:14" x14ac:dyDescent="0.25">
      <c r="A123" s="24" t="s">
        <v>169</v>
      </c>
      <c r="B123" s="40" t="s">
        <v>170</v>
      </c>
      <c r="C123" s="136">
        <v>0</v>
      </c>
      <c r="D123" s="136">
        <v>0</v>
      </c>
      <c r="E123" s="40"/>
      <c r="F123" s="142">
        <f t="shared" si="7"/>
        <v>0</v>
      </c>
      <c r="G123" s="142">
        <f t="shared" si="8"/>
        <v>0</v>
      </c>
      <c r="L123" s="40" t="s">
        <v>157</v>
      </c>
      <c r="M123" s="22"/>
    </row>
    <row r="124" spans="1:14" x14ac:dyDescent="0.25">
      <c r="A124" s="24" t="s">
        <v>171</v>
      </c>
      <c r="B124" s="40" t="s">
        <v>157</v>
      </c>
      <c r="C124" s="136">
        <v>0</v>
      </c>
      <c r="D124" s="136">
        <v>0</v>
      </c>
      <c r="E124" s="40"/>
      <c r="F124" s="142">
        <f t="shared" si="7"/>
        <v>0</v>
      </c>
      <c r="G124" s="142">
        <f t="shared" si="8"/>
        <v>0</v>
      </c>
      <c r="L124" s="128" t="s">
        <v>1101</v>
      </c>
      <c r="M124" s="22"/>
    </row>
    <row r="125" spans="1:14" x14ac:dyDescent="0.25">
      <c r="A125" s="24" t="s">
        <v>173</v>
      </c>
      <c r="B125" s="128" t="s">
        <v>1101</v>
      </c>
      <c r="C125" s="136">
        <v>0</v>
      </c>
      <c r="D125" s="136">
        <v>0</v>
      </c>
      <c r="E125" s="40"/>
      <c r="F125" s="142">
        <f t="shared" si="7"/>
        <v>0</v>
      </c>
      <c r="G125" s="142">
        <f t="shared" si="8"/>
        <v>0</v>
      </c>
      <c r="L125" s="40" t="s">
        <v>172</v>
      </c>
      <c r="M125" s="22"/>
    </row>
    <row r="126" spans="1:14" x14ac:dyDescent="0.25">
      <c r="A126" s="24" t="s">
        <v>175</v>
      </c>
      <c r="B126" s="40" t="s">
        <v>172</v>
      </c>
      <c r="C126" s="136">
        <v>0</v>
      </c>
      <c r="D126" s="136">
        <v>0</v>
      </c>
      <c r="E126" s="40"/>
      <c r="F126" s="142">
        <f t="shared" si="7"/>
        <v>0</v>
      </c>
      <c r="G126" s="142">
        <f t="shared" si="8"/>
        <v>0</v>
      </c>
      <c r="H126" s="52"/>
      <c r="L126" s="40" t="s">
        <v>174</v>
      </c>
      <c r="M126" s="22"/>
    </row>
    <row r="127" spans="1:14" x14ac:dyDescent="0.25">
      <c r="A127" s="24" t="s">
        <v>176</v>
      </c>
      <c r="B127" s="40" t="s">
        <v>174</v>
      </c>
      <c r="C127" s="136">
        <v>0</v>
      </c>
      <c r="D127" s="136">
        <v>0</v>
      </c>
      <c r="E127" s="40"/>
      <c r="F127" s="142">
        <f t="shared" si="7"/>
        <v>0</v>
      </c>
      <c r="G127" s="142">
        <f t="shared" si="8"/>
        <v>0</v>
      </c>
      <c r="H127" s="22"/>
      <c r="L127" s="40" t="s">
        <v>1100</v>
      </c>
      <c r="M127" s="22"/>
    </row>
    <row r="128" spans="1:14" x14ac:dyDescent="0.25">
      <c r="A128" s="24" t="s">
        <v>1102</v>
      </c>
      <c r="B128" s="40" t="s">
        <v>1100</v>
      </c>
      <c r="C128" s="136">
        <v>0</v>
      </c>
      <c r="D128" s="136">
        <v>0</v>
      </c>
      <c r="E128" s="40"/>
      <c r="F128" s="142">
        <f t="shared" si="7"/>
        <v>0</v>
      </c>
      <c r="G128" s="142">
        <f t="shared" si="8"/>
        <v>0</v>
      </c>
      <c r="H128" s="22"/>
      <c r="L128" s="22"/>
      <c r="M128" s="22"/>
    </row>
    <row r="129" spans="1:14" x14ac:dyDescent="0.25">
      <c r="A129" s="24" t="s">
        <v>1105</v>
      </c>
      <c r="B129" s="40" t="s">
        <v>86</v>
      </c>
      <c r="C129" s="136">
        <v>0</v>
      </c>
      <c r="D129" s="136">
        <v>0</v>
      </c>
      <c r="E129" s="40"/>
      <c r="F129" s="142">
        <f t="shared" si="7"/>
        <v>0</v>
      </c>
      <c r="G129" s="142">
        <f t="shared" si="8"/>
        <v>0</v>
      </c>
      <c r="H129" s="22"/>
      <c r="L129" s="22"/>
      <c r="M129" s="22"/>
    </row>
    <row r="130" spans="1:14" outlineLevel="1" x14ac:dyDescent="0.25">
      <c r="A130" s="218" t="s">
        <v>2192</v>
      </c>
      <c r="B130" s="56" t="s">
        <v>88</v>
      </c>
      <c r="C130" s="136">
        <f>SUM(C112:C129)</f>
        <v>6739.8102580000004</v>
      </c>
      <c r="D130" s="136">
        <f>SUM(D112:D129)</f>
        <v>6739.8102580000004</v>
      </c>
      <c r="E130" s="40"/>
      <c r="F130" s="132">
        <f>SUM(F112:F129)</f>
        <v>1</v>
      </c>
      <c r="G130" s="132">
        <f>SUM(G112:G129)</f>
        <v>1</v>
      </c>
      <c r="H130" s="22"/>
      <c r="L130" s="22"/>
      <c r="M130" s="22"/>
    </row>
    <row r="131" spans="1:14" outlineLevel="1" x14ac:dyDescent="0.25">
      <c r="A131" s="24" t="s">
        <v>177</v>
      </c>
      <c r="B131" s="51" t="s">
        <v>90</v>
      </c>
      <c r="C131" s="136"/>
      <c r="D131" s="136"/>
      <c r="E131" s="40"/>
      <c r="F131" s="142">
        <f t="shared" ref="F131:F136" si="9">IF($C$130=0,"",IF(C131="[for completion]","",C131/$C$130))</f>
        <v>0</v>
      </c>
      <c r="G131" s="142">
        <f t="shared" ref="G131:G136" si="10">IF($D$130=0,"",IF(D131="[for completion]","",D131/$D$130))</f>
        <v>0</v>
      </c>
      <c r="H131" s="22"/>
      <c r="L131" s="22"/>
      <c r="M131" s="22"/>
    </row>
    <row r="132" spans="1:14" outlineLevel="1" x14ac:dyDescent="0.25">
      <c r="A132" s="218" t="s">
        <v>178</v>
      </c>
      <c r="B132" s="51" t="s">
        <v>90</v>
      </c>
      <c r="C132" s="136"/>
      <c r="D132" s="136"/>
      <c r="E132" s="40"/>
      <c r="F132" s="142">
        <f t="shared" si="9"/>
        <v>0</v>
      </c>
      <c r="G132" s="142">
        <f t="shared" si="10"/>
        <v>0</v>
      </c>
      <c r="H132" s="22"/>
      <c r="L132" s="22"/>
      <c r="M132" s="22"/>
    </row>
    <row r="133" spans="1:14" outlineLevel="1" x14ac:dyDescent="0.25">
      <c r="A133" s="218" t="s">
        <v>179</v>
      </c>
      <c r="B133" s="51" t="s">
        <v>90</v>
      </c>
      <c r="C133" s="136"/>
      <c r="D133" s="136"/>
      <c r="E133" s="40"/>
      <c r="F133" s="142">
        <f t="shared" si="9"/>
        <v>0</v>
      </c>
      <c r="G133" s="142">
        <f t="shared" si="10"/>
        <v>0</v>
      </c>
      <c r="H133" s="22"/>
      <c r="L133" s="22"/>
      <c r="M133" s="22"/>
    </row>
    <row r="134" spans="1:14" outlineLevel="1" x14ac:dyDescent="0.25">
      <c r="A134" s="218" t="s">
        <v>180</v>
      </c>
      <c r="B134" s="51" t="s">
        <v>90</v>
      </c>
      <c r="C134" s="136"/>
      <c r="D134" s="136"/>
      <c r="E134" s="40"/>
      <c r="F134" s="142">
        <f t="shared" si="9"/>
        <v>0</v>
      </c>
      <c r="G134" s="142">
        <f t="shared" si="10"/>
        <v>0</v>
      </c>
      <c r="H134" s="22"/>
      <c r="L134" s="22"/>
      <c r="M134" s="22"/>
    </row>
    <row r="135" spans="1:14" outlineLevel="1" x14ac:dyDescent="0.25">
      <c r="A135" s="218" t="s">
        <v>181</v>
      </c>
      <c r="B135" s="51" t="s">
        <v>90</v>
      </c>
      <c r="C135" s="136"/>
      <c r="D135" s="136"/>
      <c r="E135" s="40"/>
      <c r="F135" s="142">
        <f t="shared" si="9"/>
        <v>0</v>
      </c>
      <c r="G135" s="142">
        <f t="shared" si="10"/>
        <v>0</v>
      </c>
      <c r="H135" s="22"/>
      <c r="L135" s="22"/>
      <c r="M135" s="22"/>
    </row>
    <row r="136" spans="1:14" outlineLevel="1" x14ac:dyDescent="0.25">
      <c r="A136" s="218" t="s">
        <v>182</v>
      </c>
      <c r="B136" s="51" t="s">
        <v>90</v>
      </c>
      <c r="C136" s="136"/>
      <c r="D136" s="136"/>
      <c r="E136" s="40"/>
      <c r="F136" s="142">
        <f t="shared" si="9"/>
        <v>0</v>
      </c>
      <c r="G136" s="142">
        <f t="shared" si="10"/>
        <v>0</v>
      </c>
      <c r="H136" s="22"/>
      <c r="L136" s="22"/>
      <c r="M136" s="22"/>
    </row>
    <row r="137" spans="1:14" ht="15" customHeight="1" x14ac:dyDescent="0.25">
      <c r="A137" s="42"/>
      <c r="B137" s="43" t="s">
        <v>183</v>
      </c>
      <c r="C137" s="45" t="s">
        <v>148</v>
      </c>
      <c r="D137" s="45" t="s">
        <v>149</v>
      </c>
      <c r="E137" s="44"/>
      <c r="F137" s="45" t="s">
        <v>150</v>
      </c>
      <c r="G137" s="45" t="s">
        <v>151</v>
      </c>
      <c r="H137" s="22"/>
      <c r="L137" s="22"/>
      <c r="M137" s="22"/>
    </row>
    <row r="138" spans="1:14" s="58" customFormat="1" x14ac:dyDescent="0.25">
      <c r="A138" s="24" t="s">
        <v>184</v>
      </c>
      <c r="B138" s="40" t="s">
        <v>153</v>
      </c>
      <c r="C138" s="136">
        <v>963.1</v>
      </c>
      <c r="D138" s="136">
        <v>0</v>
      </c>
      <c r="E138" s="48"/>
      <c r="F138" s="142">
        <f t="shared" ref="F138:F155" si="11">IF($C$156=0,"",IF(C138="[for completion]","",IF(C138="","",C138/$C$156)))</f>
        <v>0.26655780354819963</v>
      </c>
      <c r="G138" s="142">
        <f t="shared" ref="G138:G155" si="12">IF($D$156=0,"",IF(D138="[for completion]","",IF(D138="","",D138/$D$156)))</f>
        <v>0</v>
      </c>
      <c r="H138" s="22"/>
      <c r="I138" s="24"/>
      <c r="J138" s="24"/>
      <c r="K138" s="24"/>
      <c r="L138" s="22"/>
      <c r="M138" s="22"/>
      <c r="N138" s="22"/>
    </row>
    <row r="139" spans="1:14" s="58" customFormat="1" x14ac:dyDescent="0.25">
      <c r="A139" s="24" t="s">
        <v>185</v>
      </c>
      <c r="B139" s="40" t="s">
        <v>1096</v>
      </c>
      <c r="C139" s="136">
        <v>0</v>
      </c>
      <c r="D139" s="136">
        <v>0</v>
      </c>
      <c r="E139" s="48"/>
      <c r="F139" s="142">
        <f t="shared" si="11"/>
        <v>0</v>
      </c>
      <c r="G139" s="142">
        <f t="shared" si="12"/>
        <v>0</v>
      </c>
      <c r="H139" s="22"/>
      <c r="I139" s="24"/>
      <c r="J139" s="24"/>
      <c r="K139" s="24"/>
      <c r="L139" s="22"/>
      <c r="M139" s="22"/>
      <c r="N139" s="22"/>
    </row>
    <row r="140" spans="1:14" s="58" customFormat="1" x14ac:dyDescent="0.25">
      <c r="A140" s="24" t="s">
        <v>186</v>
      </c>
      <c r="B140" s="40" t="s">
        <v>162</v>
      </c>
      <c r="C140" s="136">
        <v>0</v>
      </c>
      <c r="D140" s="136">
        <v>0</v>
      </c>
      <c r="E140" s="48"/>
      <c r="F140" s="142">
        <f t="shared" si="11"/>
        <v>0</v>
      </c>
      <c r="G140" s="142">
        <f t="shared" si="12"/>
        <v>0</v>
      </c>
      <c r="H140" s="22"/>
      <c r="I140" s="24"/>
      <c r="J140" s="24"/>
      <c r="K140" s="24"/>
      <c r="L140" s="22"/>
      <c r="M140" s="22"/>
      <c r="N140" s="22"/>
    </row>
    <row r="141" spans="1:14" s="58" customFormat="1" x14ac:dyDescent="0.25">
      <c r="A141" s="24" t="s">
        <v>187</v>
      </c>
      <c r="B141" s="40" t="s">
        <v>1097</v>
      </c>
      <c r="C141" s="136">
        <v>0</v>
      </c>
      <c r="D141" s="136">
        <v>0</v>
      </c>
      <c r="E141" s="48"/>
      <c r="F141" s="142">
        <f t="shared" si="11"/>
        <v>0</v>
      </c>
      <c r="G141" s="142">
        <f t="shared" si="12"/>
        <v>0</v>
      </c>
      <c r="H141" s="22"/>
      <c r="I141" s="24"/>
      <c r="J141" s="24"/>
      <c r="K141" s="24"/>
      <c r="L141" s="22"/>
      <c r="M141" s="22"/>
      <c r="N141" s="22"/>
    </row>
    <row r="142" spans="1:14" s="58" customFormat="1" x14ac:dyDescent="0.25">
      <c r="A142" s="24" t="s">
        <v>188</v>
      </c>
      <c r="B142" s="40" t="s">
        <v>1098</v>
      </c>
      <c r="C142" s="136">
        <v>0</v>
      </c>
      <c r="D142" s="136">
        <v>0</v>
      </c>
      <c r="E142" s="48"/>
      <c r="F142" s="142">
        <f t="shared" si="11"/>
        <v>0</v>
      </c>
      <c r="G142" s="142">
        <f t="shared" si="12"/>
        <v>0</v>
      </c>
      <c r="H142" s="22"/>
      <c r="I142" s="24"/>
      <c r="J142" s="24"/>
      <c r="K142" s="24"/>
      <c r="L142" s="22"/>
      <c r="M142" s="22"/>
      <c r="N142" s="22"/>
    </row>
    <row r="143" spans="1:14" s="58" customFormat="1" x14ac:dyDescent="0.25">
      <c r="A143" s="24" t="s">
        <v>189</v>
      </c>
      <c r="B143" s="40" t="s">
        <v>164</v>
      </c>
      <c r="C143" s="136">
        <v>0</v>
      </c>
      <c r="D143" s="136">
        <v>0</v>
      </c>
      <c r="E143" s="40"/>
      <c r="F143" s="142">
        <f t="shared" si="11"/>
        <v>0</v>
      </c>
      <c r="G143" s="142">
        <f t="shared" si="12"/>
        <v>0</v>
      </c>
      <c r="H143" s="22"/>
      <c r="I143" s="24"/>
      <c r="J143" s="24"/>
      <c r="K143" s="24"/>
      <c r="L143" s="22"/>
      <c r="M143" s="22"/>
      <c r="N143" s="22"/>
    </row>
    <row r="144" spans="1:14" x14ac:dyDescent="0.25">
      <c r="A144" s="24" t="s">
        <v>190</v>
      </c>
      <c r="B144" s="40" t="s">
        <v>166</v>
      </c>
      <c r="C144" s="136">
        <v>0</v>
      </c>
      <c r="D144" s="136">
        <v>0</v>
      </c>
      <c r="E144" s="40"/>
      <c r="F144" s="142">
        <f t="shared" si="11"/>
        <v>0</v>
      </c>
      <c r="G144" s="142">
        <f t="shared" si="12"/>
        <v>0</v>
      </c>
      <c r="H144" s="22"/>
      <c r="L144" s="22"/>
      <c r="M144" s="22"/>
    </row>
    <row r="145" spans="1:14" x14ac:dyDescent="0.25">
      <c r="A145" s="24" t="s">
        <v>191</v>
      </c>
      <c r="B145" s="40" t="s">
        <v>1099</v>
      </c>
      <c r="C145" s="136">
        <v>2650</v>
      </c>
      <c r="D145" s="136">
        <v>3613.1</v>
      </c>
      <c r="E145" s="40"/>
      <c r="F145" s="142">
        <f t="shared" si="11"/>
        <v>0.73344219645180042</v>
      </c>
      <c r="G145" s="142">
        <f t="shared" si="12"/>
        <v>1</v>
      </c>
      <c r="H145" s="22"/>
      <c r="L145" s="22"/>
      <c r="M145" s="22"/>
      <c r="N145" s="52"/>
    </row>
    <row r="146" spans="1:14" x14ac:dyDescent="0.25">
      <c r="A146" s="24" t="s">
        <v>192</v>
      </c>
      <c r="B146" s="40" t="s">
        <v>168</v>
      </c>
      <c r="C146" s="136">
        <v>0</v>
      </c>
      <c r="D146" s="136">
        <v>0</v>
      </c>
      <c r="E146" s="40"/>
      <c r="F146" s="142">
        <f t="shared" si="11"/>
        <v>0</v>
      </c>
      <c r="G146" s="142">
        <f t="shared" si="12"/>
        <v>0</v>
      </c>
      <c r="H146" s="22"/>
      <c r="L146" s="22"/>
      <c r="M146" s="22"/>
      <c r="N146" s="52"/>
    </row>
    <row r="147" spans="1:14" x14ac:dyDescent="0.25">
      <c r="A147" s="24" t="s">
        <v>193</v>
      </c>
      <c r="B147" s="293" t="s">
        <v>2191</v>
      </c>
      <c r="C147" s="136">
        <v>0</v>
      </c>
      <c r="D147" s="136">
        <v>0</v>
      </c>
      <c r="E147" s="293"/>
      <c r="F147" s="142">
        <f t="shared" si="11"/>
        <v>0</v>
      </c>
      <c r="G147" s="142">
        <f t="shared" si="12"/>
        <v>0</v>
      </c>
      <c r="H147" s="22"/>
      <c r="L147" s="22"/>
      <c r="M147" s="22"/>
      <c r="N147" s="52"/>
    </row>
    <row r="148" spans="1:14" x14ac:dyDescent="0.25">
      <c r="A148" s="24" t="s">
        <v>194</v>
      </c>
      <c r="B148" s="40" t="s">
        <v>1106</v>
      </c>
      <c r="C148" s="136">
        <v>0</v>
      </c>
      <c r="D148" s="136">
        <v>0</v>
      </c>
      <c r="E148" s="40"/>
      <c r="F148" s="142">
        <f t="shared" si="11"/>
        <v>0</v>
      </c>
      <c r="G148" s="142">
        <f t="shared" si="12"/>
        <v>0</v>
      </c>
      <c r="H148" s="22"/>
      <c r="L148" s="22"/>
      <c r="M148" s="22"/>
      <c r="N148" s="52"/>
    </row>
    <row r="149" spans="1:14" x14ac:dyDescent="0.25">
      <c r="A149" s="24" t="s">
        <v>195</v>
      </c>
      <c r="B149" s="40" t="s">
        <v>170</v>
      </c>
      <c r="C149" s="136">
        <v>0</v>
      </c>
      <c r="D149" s="136">
        <v>0</v>
      </c>
      <c r="E149" s="40"/>
      <c r="F149" s="142">
        <f t="shared" si="11"/>
        <v>0</v>
      </c>
      <c r="G149" s="142">
        <f t="shared" si="12"/>
        <v>0</v>
      </c>
      <c r="H149" s="22"/>
      <c r="L149" s="22"/>
      <c r="M149" s="22"/>
      <c r="N149" s="52"/>
    </row>
    <row r="150" spans="1:14" x14ac:dyDescent="0.25">
      <c r="A150" s="24" t="s">
        <v>196</v>
      </c>
      <c r="B150" s="40" t="s">
        <v>157</v>
      </c>
      <c r="C150" s="136">
        <v>0</v>
      </c>
      <c r="D150" s="136">
        <v>0</v>
      </c>
      <c r="E150" s="40"/>
      <c r="F150" s="142">
        <f t="shared" si="11"/>
        <v>0</v>
      </c>
      <c r="G150" s="142">
        <f t="shared" si="12"/>
        <v>0</v>
      </c>
      <c r="H150" s="22"/>
      <c r="L150" s="22"/>
      <c r="M150" s="22"/>
      <c r="N150" s="52"/>
    </row>
    <row r="151" spans="1:14" x14ac:dyDescent="0.25">
      <c r="A151" s="24" t="s">
        <v>197</v>
      </c>
      <c r="B151" s="128" t="s">
        <v>1101</v>
      </c>
      <c r="C151" s="136">
        <v>0</v>
      </c>
      <c r="D151" s="136">
        <v>0</v>
      </c>
      <c r="E151" s="40"/>
      <c r="F151" s="142">
        <f t="shared" si="11"/>
        <v>0</v>
      </c>
      <c r="G151" s="142">
        <f t="shared" si="12"/>
        <v>0</v>
      </c>
      <c r="H151" s="22"/>
      <c r="L151" s="22"/>
      <c r="M151" s="22"/>
      <c r="N151" s="52"/>
    </row>
    <row r="152" spans="1:14" x14ac:dyDescent="0.25">
      <c r="A152" s="24" t="s">
        <v>198</v>
      </c>
      <c r="B152" s="40" t="s">
        <v>172</v>
      </c>
      <c r="C152" s="136">
        <v>0</v>
      </c>
      <c r="D152" s="136">
        <v>0</v>
      </c>
      <c r="E152" s="40"/>
      <c r="F152" s="142">
        <f t="shared" si="11"/>
        <v>0</v>
      </c>
      <c r="G152" s="142">
        <f t="shared" si="12"/>
        <v>0</v>
      </c>
      <c r="H152" s="22"/>
      <c r="L152" s="22"/>
      <c r="M152" s="22"/>
      <c r="N152" s="52"/>
    </row>
    <row r="153" spans="1:14" x14ac:dyDescent="0.25">
      <c r="A153" s="24" t="s">
        <v>199</v>
      </c>
      <c r="B153" s="40" t="s">
        <v>174</v>
      </c>
      <c r="C153" s="136">
        <v>0</v>
      </c>
      <c r="D153" s="136">
        <v>0</v>
      </c>
      <c r="E153" s="40"/>
      <c r="F153" s="142">
        <f t="shared" si="11"/>
        <v>0</v>
      </c>
      <c r="G153" s="142">
        <f t="shared" si="12"/>
        <v>0</v>
      </c>
      <c r="H153" s="22"/>
      <c r="L153" s="22"/>
      <c r="M153" s="22"/>
      <c r="N153" s="52"/>
    </row>
    <row r="154" spans="1:14" x14ac:dyDescent="0.25">
      <c r="A154" s="24" t="s">
        <v>1103</v>
      </c>
      <c r="B154" s="40" t="s">
        <v>1100</v>
      </c>
      <c r="C154" s="136">
        <v>0</v>
      </c>
      <c r="D154" s="136">
        <v>0</v>
      </c>
      <c r="E154" s="40"/>
      <c r="F154" s="142">
        <f t="shared" si="11"/>
        <v>0</v>
      </c>
      <c r="G154" s="142">
        <f t="shared" si="12"/>
        <v>0</v>
      </c>
      <c r="H154" s="22"/>
      <c r="L154" s="22"/>
      <c r="M154" s="22"/>
      <c r="N154" s="52"/>
    </row>
    <row r="155" spans="1:14" x14ac:dyDescent="0.25">
      <c r="A155" s="24" t="s">
        <v>1107</v>
      </c>
      <c r="B155" s="40" t="s">
        <v>86</v>
      </c>
      <c r="C155" s="136">
        <v>0</v>
      </c>
      <c r="D155" s="136">
        <v>0</v>
      </c>
      <c r="E155" s="40"/>
      <c r="F155" s="142">
        <f t="shared" si="11"/>
        <v>0</v>
      </c>
      <c r="G155" s="142">
        <f t="shared" si="12"/>
        <v>0</v>
      </c>
      <c r="H155" s="22"/>
      <c r="L155" s="22"/>
      <c r="M155" s="22"/>
      <c r="N155" s="52"/>
    </row>
    <row r="156" spans="1:14" outlineLevel="1" x14ac:dyDescent="0.25">
      <c r="A156" s="218" t="s">
        <v>2193</v>
      </c>
      <c r="B156" s="56" t="s">
        <v>88</v>
      </c>
      <c r="C156" s="136">
        <f>SUM(C138:C155)</f>
        <v>3613.1</v>
      </c>
      <c r="D156" s="136">
        <f>SUM(D138:D155)</f>
        <v>3613.1</v>
      </c>
      <c r="E156" s="40"/>
      <c r="F156" s="132">
        <f>SUM(F138:F155)</f>
        <v>1</v>
      </c>
      <c r="G156" s="132">
        <f>SUM(G138:G155)</f>
        <v>1</v>
      </c>
      <c r="H156" s="22"/>
      <c r="L156" s="22"/>
      <c r="M156" s="22"/>
      <c r="N156" s="52"/>
    </row>
    <row r="157" spans="1:14" outlineLevel="1" x14ac:dyDescent="0.25">
      <c r="A157" s="24" t="s">
        <v>200</v>
      </c>
      <c r="B157" s="51" t="s">
        <v>90</v>
      </c>
      <c r="C157" s="136"/>
      <c r="D157" s="136"/>
      <c r="E157" s="40"/>
      <c r="F157" s="142" t="str">
        <f t="shared" ref="F157:F162" si="13">IF($C$156=0,"",IF(C157="[for completion]","",IF(C157="","",C157/$C$156)))</f>
        <v/>
      </c>
      <c r="G157" s="142" t="str">
        <f t="shared" ref="G157:G162" si="14">IF($D$156=0,"",IF(D157="[for completion]","",IF(D157="","",D157/$D$156)))</f>
        <v/>
      </c>
      <c r="H157" s="22"/>
      <c r="L157" s="22"/>
      <c r="M157" s="22"/>
      <c r="N157" s="52"/>
    </row>
    <row r="158" spans="1:14" outlineLevel="1" x14ac:dyDescent="0.25">
      <c r="A158" s="24" t="s">
        <v>201</v>
      </c>
      <c r="B158" s="51" t="s">
        <v>90</v>
      </c>
      <c r="C158" s="136"/>
      <c r="D158" s="136"/>
      <c r="E158" s="40"/>
      <c r="F158" s="142" t="str">
        <f t="shared" si="13"/>
        <v/>
      </c>
      <c r="G158" s="142" t="str">
        <f t="shared" si="14"/>
        <v/>
      </c>
      <c r="H158" s="22"/>
      <c r="L158" s="22"/>
      <c r="M158" s="22"/>
      <c r="N158" s="52"/>
    </row>
    <row r="159" spans="1:14" outlineLevel="1" x14ac:dyDescent="0.25">
      <c r="A159" s="218" t="s">
        <v>202</v>
      </c>
      <c r="B159" s="51" t="s">
        <v>90</v>
      </c>
      <c r="C159" s="136"/>
      <c r="D159" s="136"/>
      <c r="E159" s="40"/>
      <c r="F159" s="142" t="str">
        <f t="shared" si="13"/>
        <v/>
      </c>
      <c r="G159" s="142" t="str">
        <f t="shared" si="14"/>
        <v/>
      </c>
      <c r="H159" s="22"/>
      <c r="L159" s="22"/>
      <c r="M159" s="22"/>
      <c r="N159" s="52"/>
    </row>
    <row r="160" spans="1:14" outlineLevel="1" x14ac:dyDescent="0.25">
      <c r="A160" s="218" t="s">
        <v>203</v>
      </c>
      <c r="B160" s="51" t="s">
        <v>90</v>
      </c>
      <c r="C160" s="136"/>
      <c r="D160" s="136"/>
      <c r="E160" s="40"/>
      <c r="F160" s="142" t="str">
        <f t="shared" si="13"/>
        <v/>
      </c>
      <c r="G160" s="142" t="str">
        <f t="shared" si="14"/>
        <v/>
      </c>
      <c r="H160" s="22"/>
      <c r="L160" s="22"/>
      <c r="M160" s="22"/>
      <c r="N160" s="52"/>
    </row>
    <row r="161" spans="1:14" outlineLevel="1" x14ac:dyDescent="0.25">
      <c r="A161" s="218" t="s">
        <v>204</v>
      </c>
      <c r="B161" s="51" t="s">
        <v>90</v>
      </c>
      <c r="C161" s="136"/>
      <c r="D161" s="136"/>
      <c r="E161" s="40"/>
      <c r="F161" s="142" t="str">
        <f t="shared" si="13"/>
        <v/>
      </c>
      <c r="G161" s="142" t="str">
        <f t="shared" si="14"/>
        <v/>
      </c>
      <c r="H161" s="22"/>
      <c r="L161" s="22"/>
      <c r="M161" s="22"/>
      <c r="N161" s="52"/>
    </row>
    <row r="162" spans="1:14" outlineLevel="1" x14ac:dyDescent="0.25">
      <c r="A162" s="218" t="s">
        <v>205</v>
      </c>
      <c r="B162" s="51" t="s">
        <v>90</v>
      </c>
      <c r="C162" s="136"/>
      <c r="D162" s="136"/>
      <c r="E162" s="40"/>
      <c r="F162" s="142" t="str">
        <f t="shared" si="13"/>
        <v/>
      </c>
      <c r="G162" s="142" t="str">
        <f t="shared" si="14"/>
        <v/>
      </c>
      <c r="H162" s="22"/>
      <c r="L162" s="22"/>
      <c r="M162" s="22"/>
      <c r="N162" s="52"/>
    </row>
    <row r="163" spans="1:14" ht="15" customHeight="1" x14ac:dyDescent="0.25">
      <c r="A163" s="42"/>
      <c r="B163" s="43" t="s">
        <v>206</v>
      </c>
      <c r="C163" s="86" t="s">
        <v>148</v>
      </c>
      <c r="D163" s="86" t="s">
        <v>149</v>
      </c>
      <c r="E163" s="44"/>
      <c r="F163" s="86" t="s">
        <v>150</v>
      </c>
      <c r="G163" s="86" t="s">
        <v>151</v>
      </c>
      <c r="H163" s="22"/>
      <c r="L163" s="22"/>
      <c r="M163" s="22"/>
      <c r="N163" s="52"/>
    </row>
    <row r="164" spans="1:14" x14ac:dyDescent="0.25">
      <c r="A164" s="24" t="s">
        <v>208</v>
      </c>
      <c r="B164" s="22" t="s">
        <v>209</v>
      </c>
      <c r="C164" s="136">
        <v>1663.1</v>
      </c>
      <c r="D164" s="136">
        <v>0</v>
      </c>
      <c r="E164" s="60"/>
      <c r="F164" s="142">
        <f>IF($C$167=0,"",IF(C164="[for completion]","",IF(C164="","",C164/$C$167)))</f>
        <v>0.46029725166754309</v>
      </c>
      <c r="G164" s="142">
        <f>IF($D$167=0,"",IF(D164="[for completion]","",IF(D164="","",D164/$D$167)))</f>
        <v>0</v>
      </c>
      <c r="H164" s="22"/>
      <c r="L164" s="22"/>
      <c r="M164" s="22"/>
      <c r="N164" s="52"/>
    </row>
    <row r="165" spans="1:14" x14ac:dyDescent="0.25">
      <c r="A165" s="24" t="s">
        <v>210</v>
      </c>
      <c r="B165" s="22" t="s">
        <v>211</v>
      </c>
      <c r="C165" s="136">
        <v>1950</v>
      </c>
      <c r="D165" s="136">
        <v>3613.1</v>
      </c>
      <c r="E165" s="60"/>
      <c r="F165" s="142">
        <f>IF($C$167=0,"",IF(C165="[for completion]","",IF(C165="","",C165/$C$167)))</f>
        <v>0.53970274833245691</v>
      </c>
      <c r="G165" s="142">
        <f>IF($D$167=0,"",IF(D165="[for completion]","",IF(D165="","",D165/$D$167)))</f>
        <v>1</v>
      </c>
      <c r="H165" s="22"/>
      <c r="L165" s="22"/>
      <c r="M165" s="22"/>
      <c r="N165" s="52"/>
    </row>
    <row r="166" spans="1:14" x14ac:dyDescent="0.25">
      <c r="A166" s="24" t="s">
        <v>212</v>
      </c>
      <c r="B166" s="22" t="s">
        <v>86</v>
      </c>
      <c r="C166" s="136">
        <v>0</v>
      </c>
      <c r="D166" s="136">
        <v>0</v>
      </c>
      <c r="E166" s="60"/>
      <c r="F166" s="142">
        <f>IF($C$167=0,"",IF(C166="[for completion]","",IF(C166="","",C166/$C$167)))</f>
        <v>0</v>
      </c>
      <c r="G166" s="142">
        <f>IF($D$167=0,"",IF(D166="[for completion]","",IF(D166="","",D166/$D$167)))</f>
        <v>0</v>
      </c>
      <c r="H166" s="22"/>
      <c r="L166" s="22"/>
      <c r="M166" s="22"/>
      <c r="N166" s="52"/>
    </row>
    <row r="167" spans="1:14" x14ac:dyDescent="0.25">
      <c r="A167" s="24" t="s">
        <v>213</v>
      </c>
      <c r="B167" s="61" t="s">
        <v>88</v>
      </c>
      <c r="C167" s="145">
        <f>SUM(C164:C166)</f>
        <v>3613.1</v>
      </c>
      <c r="D167" s="145">
        <f>SUM(D164:D166)</f>
        <v>3613.1</v>
      </c>
      <c r="E167" s="60"/>
      <c r="F167" s="144">
        <f>SUM(F164:F166)</f>
        <v>1</v>
      </c>
      <c r="G167" s="144">
        <f>SUM(G164:G166)</f>
        <v>1</v>
      </c>
      <c r="H167" s="22"/>
      <c r="L167" s="22"/>
      <c r="M167" s="22"/>
      <c r="N167" s="52"/>
    </row>
    <row r="168" spans="1:14" hidden="1" outlineLevel="1" x14ac:dyDescent="0.25">
      <c r="A168" s="24" t="s">
        <v>214</v>
      </c>
      <c r="B168" s="61"/>
      <c r="C168" s="145"/>
      <c r="D168" s="145"/>
      <c r="E168" s="60"/>
      <c r="F168" s="60"/>
      <c r="G168" s="20"/>
      <c r="H168" s="22"/>
      <c r="L168" s="22"/>
      <c r="M168" s="22"/>
      <c r="N168" s="52"/>
    </row>
    <row r="169" spans="1:14" hidden="1" outlineLevel="1" x14ac:dyDescent="0.25">
      <c r="A169" s="24" t="s">
        <v>215</v>
      </c>
      <c r="B169" s="61"/>
      <c r="C169" s="145"/>
      <c r="D169" s="145"/>
      <c r="E169" s="60"/>
      <c r="F169" s="60"/>
      <c r="G169" s="20"/>
      <c r="H169" s="22"/>
      <c r="L169" s="22"/>
      <c r="M169" s="22"/>
      <c r="N169" s="52"/>
    </row>
    <row r="170" spans="1:14" hidden="1" outlineLevel="1" x14ac:dyDescent="0.25">
      <c r="A170" s="24" t="s">
        <v>216</v>
      </c>
      <c r="B170" s="61"/>
      <c r="C170" s="145"/>
      <c r="D170" s="145"/>
      <c r="E170" s="60"/>
      <c r="F170" s="60"/>
      <c r="G170" s="20"/>
      <c r="H170" s="22"/>
      <c r="L170" s="22"/>
      <c r="M170" s="22"/>
      <c r="N170" s="52"/>
    </row>
    <row r="171" spans="1:14" hidden="1" outlineLevel="1" x14ac:dyDescent="0.25">
      <c r="A171" s="24" t="s">
        <v>217</v>
      </c>
      <c r="B171" s="61"/>
      <c r="C171" s="145"/>
      <c r="D171" s="145"/>
      <c r="E171" s="60"/>
      <c r="F171" s="60"/>
      <c r="G171" s="20"/>
      <c r="H171" s="22"/>
      <c r="L171" s="22"/>
      <c r="M171" s="22"/>
      <c r="N171" s="52"/>
    </row>
    <row r="172" spans="1:14" hidden="1" outlineLevel="1" x14ac:dyDescent="0.25">
      <c r="A172" s="24" t="s">
        <v>218</v>
      </c>
      <c r="B172" s="61"/>
      <c r="C172" s="145"/>
      <c r="D172" s="145"/>
      <c r="E172" s="60"/>
      <c r="F172" s="60"/>
      <c r="G172" s="20"/>
      <c r="H172" s="22"/>
      <c r="L172" s="22"/>
      <c r="M172" s="22"/>
      <c r="N172" s="52"/>
    </row>
    <row r="173" spans="1:14" ht="15" customHeight="1" collapsed="1" x14ac:dyDescent="0.25">
      <c r="A173" s="42"/>
      <c r="B173" s="43" t="s">
        <v>219</v>
      </c>
      <c r="C173" s="42" t="s">
        <v>58</v>
      </c>
      <c r="D173" s="42"/>
      <c r="E173" s="44"/>
      <c r="F173" s="45" t="s">
        <v>220</v>
      </c>
      <c r="G173" s="45"/>
      <c r="H173" s="22"/>
      <c r="L173" s="22"/>
      <c r="M173" s="22"/>
      <c r="N173" s="52"/>
    </row>
    <row r="174" spans="1:14" ht="15" customHeight="1" x14ac:dyDescent="0.25">
      <c r="A174" s="24" t="s">
        <v>221</v>
      </c>
      <c r="B174" s="40" t="s">
        <v>222</v>
      </c>
      <c r="C174" s="136">
        <v>0</v>
      </c>
      <c r="D174" s="37"/>
      <c r="E174" s="29"/>
      <c r="F174" s="142" t="str">
        <f>IF($C$179=0,"",IF(C174="[for completion]","",C174/$C$179))</f>
        <v/>
      </c>
      <c r="G174" s="48"/>
      <c r="H174" s="22"/>
      <c r="L174" s="22"/>
      <c r="M174" s="22"/>
      <c r="N174" s="52"/>
    </row>
    <row r="175" spans="1:14" ht="30.75" customHeight="1" x14ac:dyDescent="0.25">
      <c r="A175" s="24" t="s">
        <v>9</v>
      </c>
      <c r="B175" s="40" t="s">
        <v>940</v>
      </c>
      <c r="C175" s="136">
        <v>0</v>
      </c>
      <c r="E175" s="50"/>
      <c r="F175" s="142" t="str">
        <f>IF($C$179=0,"",IF(C175="[for completion]","",C175/$C$179))</f>
        <v/>
      </c>
      <c r="G175" s="48"/>
      <c r="H175" s="22"/>
      <c r="L175" s="22"/>
      <c r="M175" s="22"/>
      <c r="N175" s="52"/>
    </row>
    <row r="176" spans="1:14" x14ac:dyDescent="0.25">
      <c r="A176" s="24" t="s">
        <v>223</v>
      </c>
      <c r="B176" s="40" t="s">
        <v>224</v>
      </c>
      <c r="C176" s="136">
        <v>0</v>
      </c>
      <c r="E176" s="50"/>
      <c r="F176" s="142"/>
      <c r="G176" s="48"/>
      <c r="H176" s="22"/>
      <c r="L176" s="22"/>
      <c r="M176" s="22"/>
      <c r="N176" s="52"/>
    </row>
    <row r="177" spans="1:14" x14ac:dyDescent="0.25">
      <c r="A177" s="24" t="s">
        <v>225</v>
      </c>
      <c r="B177" s="40" t="s">
        <v>226</v>
      </c>
      <c r="C177" s="136">
        <v>0</v>
      </c>
      <c r="E177" s="50"/>
      <c r="F177" s="142" t="str">
        <f t="shared" ref="F177:F187" si="15">IF($C$179=0,"",IF(C177="[for completion]","",C177/$C$179))</f>
        <v/>
      </c>
      <c r="G177" s="48"/>
      <c r="H177" s="22"/>
      <c r="L177" s="22"/>
      <c r="M177" s="22"/>
      <c r="N177" s="52"/>
    </row>
    <row r="178" spans="1:14" x14ac:dyDescent="0.25">
      <c r="A178" s="24" t="s">
        <v>227</v>
      </c>
      <c r="B178" s="40" t="s">
        <v>86</v>
      </c>
      <c r="C178" s="136">
        <v>0</v>
      </c>
      <c r="E178" s="50"/>
      <c r="F178" s="142" t="str">
        <f t="shared" si="15"/>
        <v/>
      </c>
      <c r="G178" s="48"/>
      <c r="H178" s="22"/>
      <c r="L178" s="22"/>
      <c r="M178" s="22"/>
      <c r="N178" s="52"/>
    </row>
    <row r="179" spans="1:14" x14ac:dyDescent="0.25">
      <c r="A179" s="24" t="s">
        <v>10</v>
      </c>
      <c r="B179" s="56" t="s">
        <v>88</v>
      </c>
      <c r="C179" s="138">
        <f>SUM(C174:C178)</f>
        <v>0</v>
      </c>
      <c r="E179" s="50"/>
      <c r="F179" s="143">
        <f>SUM(F174:F178)</f>
        <v>0</v>
      </c>
      <c r="G179" s="48"/>
      <c r="H179" s="22"/>
      <c r="L179" s="22"/>
      <c r="M179" s="22"/>
      <c r="N179" s="52"/>
    </row>
    <row r="180" spans="1:14" hidden="1" outlineLevel="1" x14ac:dyDescent="0.25">
      <c r="A180" s="24" t="s">
        <v>228</v>
      </c>
      <c r="B180" s="62" t="s">
        <v>229</v>
      </c>
      <c r="C180" s="136"/>
      <c r="E180" s="50"/>
      <c r="F180" s="142" t="str">
        <f t="shared" si="15"/>
        <v/>
      </c>
      <c r="G180" s="48"/>
      <c r="H180" s="22"/>
      <c r="L180" s="22"/>
      <c r="M180" s="22"/>
      <c r="N180" s="52"/>
    </row>
    <row r="181" spans="1:14" s="62" customFormat="1" ht="30" hidden="1" outlineLevel="1" x14ac:dyDescent="0.25">
      <c r="A181" s="24" t="s">
        <v>230</v>
      </c>
      <c r="B181" s="62" t="s">
        <v>231</v>
      </c>
      <c r="C181" s="146"/>
      <c r="F181" s="142" t="str">
        <f t="shared" si="15"/>
        <v/>
      </c>
    </row>
    <row r="182" spans="1:14" ht="30" hidden="1" outlineLevel="1" x14ac:dyDescent="0.25">
      <c r="A182" s="24" t="s">
        <v>232</v>
      </c>
      <c r="B182" s="62" t="s">
        <v>233</v>
      </c>
      <c r="C182" s="136"/>
      <c r="E182" s="50"/>
      <c r="F182" s="142" t="str">
        <f t="shared" si="15"/>
        <v/>
      </c>
      <c r="G182" s="48"/>
      <c r="H182" s="22"/>
      <c r="L182" s="22"/>
      <c r="M182" s="22"/>
      <c r="N182" s="52"/>
    </row>
    <row r="183" spans="1:14" hidden="1" outlineLevel="1" x14ac:dyDescent="0.25">
      <c r="A183" s="24" t="s">
        <v>234</v>
      </c>
      <c r="B183" s="62" t="s">
        <v>235</v>
      </c>
      <c r="C183" s="136"/>
      <c r="E183" s="50"/>
      <c r="F183" s="142" t="str">
        <f t="shared" si="15"/>
        <v/>
      </c>
      <c r="G183" s="48"/>
      <c r="H183" s="22"/>
      <c r="L183" s="22"/>
      <c r="M183" s="22"/>
      <c r="N183" s="52"/>
    </row>
    <row r="184" spans="1:14" s="62" customFormat="1" ht="30" hidden="1" outlineLevel="1" x14ac:dyDescent="0.25">
      <c r="A184" s="24" t="s">
        <v>236</v>
      </c>
      <c r="B184" s="62" t="s">
        <v>237</v>
      </c>
      <c r="C184" s="146"/>
      <c r="F184" s="142" t="str">
        <f t="shared" si="15"/>
        <v/>
      </c>
    </row>
    <row r="185" spans="1:14" ht="30" hidden="1" outlineLevel="1" x14ac:dyDescent="0.25">
      <c r="A185" s="24" t="s">
        <v>238</v>
      </c>
      <c r="B185" s="62" t="s">
        <v>239</v>
      </c>
      <c r="C185" s="136"/>
      <c r="E185" s="50"/>
      <c r="F185" s="142" t="str">
        <f t="shared" si="15"/>
        <v/>
      </c>
      <c r="G185" s="48"/>
      <c r="H185" s="22"/>
      <c r="L185" s="22"/>
      <c r="M185" s="22"/>
      <c r="N185" s="52"/>
    </row>
    <row r="186" spans="1:14" hidden="1" outlineLevel="1" x14ac:dyDescent="0.25">
      <c r="A186" s="24" t="s">
        <v>240</v>
      </c>
      <c r="B186" s="62" t="s">
        <v>241</v>
      </c>
      <c r="C186" s="136"/>
      <c r="E186" s="50"/>
      <c r="F186" s="142" t="str">
        <f t="shared" si="15"/>
        <v/>
      </c>
      <c r="G186" s="48"/>
      <c r="H186" s="22"/>
      <c r="L186" s="22"/>
      <c r="M186" s="22"/>
      <c r="N186" s="52"/>
    </row>
    <row r="187" spans="1:14" hidden="1" outlineLevel="1" x14ac:dyDescent="0.25">
      <c r="A187" s="24" t="s">
        <v>242</v>
      </c>
      <c r="B187" s="62" t="s">
        <v>243</v>
      </c>
      <c r="C187" s="136"/>
      <c r="E187" s="50"/>
      <c r="F187" s="142" t="str">
        <f t="shared" si="15"/>
        <v/>
      </c>
      <c r="G187" s="48"/>
      <c r="H187" s="22"/>
      <c r="L187" s="22"/>
      <c r="M187" s="22"/>
      <c r="N187" s="52"/>
    </row>
    <row r="188" spans="1:14" hidden="1" outlineLevel="1" x14ac:dyDescent="0.25">
      <c r="A188" s="24" t="s">
        <v>244</v>
      </c>
      <c r="B188" s="62"/>
      <c r="E188" s="50"/>
      <c r="F188" s="48"/>
      <c r="G188" s="48"/>
      <c r="H188" s="22"/>
      <c r="L188" s="22"/>
      <c r="M188" s="22"/>
      <c r="N188" s="52"/>
    </row>
    <row r="189" spans="1:14" hidden="1" outlineLevel="1" x14ac:dyDescent="0.25">
      <c r="A189" s="24" t="s">
        <v>245</v>
      </c>
      <c r="B189" s="62"/>
      <c r="E189" s="50"/>
      <c r="F189" s="48"/>
      <c r="G189" s="48"/>
      <c r="H189" s="22"/>
      <c r="L189" s="22"/>
      <c r="M189" s="22"/>
      <c r="N189" s="52"/>
    </row>
    <row r="190" spans="1:14" hidden="1" outlineLevel="1" x14ac:dyDescent="0.25">
      <c r="A190" s="24" t="s">
        <v>246</v>
      </c>
      <c r="B190" s="62"/>
      <c r="E190" s="50"/>
      <c r="F190" s="48"/>
      <c r="G190" s="48"/>
      <c r="H190" s="22"/>
      <c r="L190" s="22"/>
      <c r="M190" s="22"/>
      <c r="N190" s="52"/>
    </row>
    <row r="191" spans="1:14" hidden="1" outlineLevel="1" x14ac:dyDescent="0.25">
      <c r="A191" s="24" t="s">
        <v>247</v>
      </c>
      <c r="B191" s="51"/>
      <c r="E191" s="50"/>
      <c r="F191" s="48"/>
      <c r="G191" s="48"/>
      <c r="H191" s="22"/>
      <c r="L191" s="22"/>
      <c r="M191" s="22"/>
      <c r="N191" s="52"/>
    </row>
    <row r="192" spans="1:14" ht="15" customHeight="1" collapsed="1" x14ac:dyDescent="0.25">
      <c r="A192" s="42"/>
      <c r="B192" s="43" t="s">
        <v>248</v>
      </c>
      <c r="C192" s="42" t="s">
        <v>58</v>
      </c>
      <c r="D192" s="42"/>
      <c r="E192" s="44"/>
      <c r="F192" s="45" t="s">
        <v>220</v>
      </c>
      <c r="G192" s="45"/>
      <c r="H192" s="22"/>
      <c r="L192" s="22"/>
      <c r="M192" s="22"/>
      <c r="N192" s="52"/>
    </row>
    <row r="193" spans="1:14" x14ac:dyDescent="0.25">
      <c r="A193" s="24" t="s">
        <v>249</v>
      </c>
      <c r="B193" s="40" t="s">
        <v>250</v>
      </c>
      <c r="C193" s="188">
        <v>0</v>
      </c>
      <c r="E193" s="47"/>
      <c r="F193" s="142" t="str">
        <f t="shared" ref="F193:F206" si="16">IF($C$208=0,"",IF(C193="[for completion]","",C193/$C$208))</f>
        <v/>
      </c>
      <c r="G193" s="48"/>
      <c r="H193" s="22"/>
      <c r="L193" s="22"/>
      <c r="M193" s="22"/>
      <c r="N193" s="52"/>
    </row>
    <row r="194" spans="1:14" x14ac:dyDescent="0.25">
      <c r="A194" s="24" t="s">
        <v>251</v>
      </c>
      <c r="B194" s="40" t="s">
        <v>252</v>
      </c>
      <c r="C194" s="188">
        <v>0</v>
      </c>
      <c r="E194" s="50"/>
      <c r="F194" s="142" t="str">
        <f t="shared" si="16"/>
        <v/>
      </c>
      <c r="G194" s="50"/>
      <c r="H194" s="22"/>
      <c r="L194" s="22"/>
      <c r="M194" s="22"/>
      <c r="N194" s="52"/>
    </row>
    <row r="195" spans="1:14" x14ac:dyDescent="0.25">
      <c r="A195" s="24" t="s">
        <v>253</v>
      </c>
      <c r="B195" s="40" t="s">
        <v>254</v>
      </c>
      <c r="C195" s="188">
        <v>0</v>
      </c>
      <c r="E195" s="50"/>
      <c r="F195" s="142" t="str">
        <f t="shared" si="16"/>
        <v/>
      </c>
      <c r="G195" s="50"/>
      <c r="H195" s="22"/>
      <c r="L195" s="22"/>
      <c r="M195" s="22"/>
      <c r="N195" s="52"/>
    </row>
    <row r="196" spans="1:14" x14ac:dyDescent="0.25">
      <c r="A196" s="24" t="s">
        <v>255</v>
      </c>
      <c r="B196" s="40" t="s">
        <v>256</v>
      </c>
      <c r="C196" s="188">
        <v>0</v>
      </c>
      <c r="E196" s="50"/>
      <c r="F196" s="142" t="str">
        <f t="shared" si="16"/>
        <v/>
      </c>
      <c r="G196" s="50"/>
      <c r="H196" s="22"/>
      <c r="L196" s="22"/>
      <c r="M196" s="22"/>
      <c r="N196" s="52"/>
    </row>
    <row r="197" spans="1:14" x14ac:dyDescent="0.25">
      <c r="A197" s="24" t="s">
        <v>257</v>
      </c>
      <c r="B197" s="40" t="s">
        <v>258</v>
      </c>
      <c r="C197" s="188">
        <v>0</v>
      </c>
      <c r="E197" s="50"/>
      <c r="F197" s="142" t="str">
        <f t="shared" si="16"/>
        <v/>
      </c>
      <c r="G197" s="50"/>
      <c r="H197" s="22"/>
      <c r="L197" s="22"/>
      <c r="M197" s="22"/>
      <c r="N197" s="52"/>
    </row>
    <row r="198" spans="1:14" x14ac:dyDescent="0.25">
      <c r="A198" s="24" t="s">
        <v>259</v>
      </c>
      <c r="B198" s="40" t="s">
        <v>260</v>
      </c>
      <c r="C198" s="188">
        <v>0</v>
      </c>
      <c r="E198" s="50"/>
      <c r="F198" s="142" t="str">
        <f t="shared" si="16"/>
        <v/>
      </c>
      <c r="G198" s="50"/>
      <c r="H198" s="22"/>
      <c r="L198" s="22"/>
      <c r="M198" s="22"/>
      <c r="N198" s="52"/>
    </row>
    <row r="199" spans="1:14" x14ac:dyDescent="0.25">
      <c r="A199" s="24" t="s">
        <v>261</v>
      </c>
      <c r="B199" s="40" t="s">
        <v>262</v>
      </c>
      <c r="C199" s="188">
        <v>0</v>
      </c>
      <c r="E199" s="50"/>
      <c r="F199" s="142" t="str">
        <f t="shared" si="16"/>
        <v/>
      </c>
      <c r="G199" s="50"/>
      <c r="H199" s="22"/>
      <c r="L199" s="22"/>
      <c r="M199" s="22"/>
      <c r="N199" s="52"/>
    </row>
    <row r="200" spans="1:14" x14ac:dyDescent="0.25">
      <c r="A200" s="24" t="s">
        <v>263</v>
      </c>
      <c r="B200" s="40" t="s">
        <v>12</v>
      </c>
      <c r="C200" s="188">
        <v>0</v>
      </c>
      <c r="E200" s="50"/>
      <c r="F200" s="142" t="str">
        <f t="shared" si="16"/>
        <v/>
      </c>
      <c r="G200" s="50"/>
      <c r="H200" s="22"/>
      <c r="L200" s="22"/>
      <c r="M200" s="22"/>
      <c r="N200" s="52"/>
    </row>
    <row r="201" spans="1:14" x14ac:dyDescent="0.25">
      <c r="A201" s="24" t="s">
        <v>264</v>
      </c>
      <c r="B201" s="40" t="s">
        <v>265</v>
      </c>
      <c r="C201" s="188">
        <v>0</v>
      </c>
      <c r="E201" s="50"/>
      <c r="F201" s="142" t="str">
        <f t="shared" si="16"/>
        <v/>
      </c>
      <c r="G201" s="50"/>
      <c r="H201" s="22"/>
      <c r="L201" s="22"/>
      <c r="M201" s="22"/>
      <c r="N201" s="52"/>
    </row>
    <row r="202" spans="1:14" x14ac:dyDescent="0.25">
      <c r="A202" s="24" t="s">
        <v>266</v>
      </c>
      <c r="B202" s="40" t="s">
        <v>267</v>
      </c>
      <c r="C202" s="188">
        <v>0</v>
      </c>
      <c r="E202" s="50"/>
      <c r="F202" s="142" t="str">
        <f t="shared" si="16"/>
        <v/>
      </c>
      <c r="G202" s="50"/>
      <c r="H202" s="22"/>
      <c r="L202" s="22"/>
      <c r="M202" s="22"/>
      <c r="N202" s="52"/>
    </row>
    <row r="203" spans="1:14" x14ac:dyDescent="0.25">
      <c r="A203" s="24" t="s">
        <v>268</v>
      </c>
      <c r="B203" s="40" t="s">
        <v>269</v>
      </c>
      <c r="C203" s="136">
        <v>0</v>
      </c>
      <c r="E203" s="50"/>
      <c r="F203" s="142" t="str">
        <f t="shared" si="16"/>
        <v/>
      </c>
      <c r="G203" s="50"/>
      <c r="H203" s="22"/>
      <c r="L203" s="22"/>
      <c r="M203" s="22"/>
      <c r="N203" s="52"/>
    </row>
    <row r="204" spans="1:14" x14ac:dyDescent="0.25">
      <c r="A204" s="24" t="s">
        <v>270</v>
      </c>
      <c r="B204" s="40" t="s">
        <v>271</v>
      </c>
      <c r="C204" s="136">
        <v>0</v>
      </c>
      <c r="E204" s="50"/>
      <c r="F204" s="142" t="str">
        <f t="shared" si="16"/>
        <v/>
      </c>
      <c r="G204" s="50"/>
      <c r="H204" s="22"/>
      <c r="L204" s="22"/>
      <c r="M204" s="22"/>
      <c r="N204" s="52"/>
    </row>
    <row r="205" spans="1:14" x14ac:dyDescent="0.25">
      <c r="A205" s="24" t="s">
        <v>272</v>
      </c>
      <c r="B205" s="40" t="s">
        <v>273</v>
      </c>
      <c r="C205" s="136">
        <v>0</v>
      </c>
      <c r="E205" s="50"/>
      <c r="F205" s="142" t="str">
        <f t="shared" si="16"/>
        <v/>
      </c>
      <c r="G205" s="50"/>
      <c r="H205" s="22"/>
      <c r="L205" s="22"/>
      <c r="M205" s="22"/>
      <c r="N205" s="52"/>
    </row>
    <row r="206" spans="1:14" x14ac:dyDescent="0.25">
      <c r="A206" s="24" t="s">
        <v>274</v>
      </c>
      <c r="B206" s="40" t="s">
        <v>86</v>
      </c>
      <c r="C206" s="136">
        <v>0</v>
      </c>
      <c r="E206" s="50"/>
      <c r="F206" s="142" t="str">
        <f t="shared" si="16"/>
        <v/>
      </c>
      <c r="G206" s="50"/>
      <c r="H206" s="22"/>
      <c r="L206" s="22"/>
      <c r="M206" s="22"/>
      <c r="N206" s="52"/>
    </row>
    <row r="207" spans="1:14" x14ac:dyDescent="0.25">
      <c r="A207" s="24" t="s">
        <v>275</v>
      </c>
      <c r="B207" s="49" t="s">
        <v>276</v>
      </c>
      <c r="C207" s="136">
        <v>0</v>
      </c>
      <c r="E207" s="50"/>
      <c r="F207" s="142"/>
      <c r="G207" s="50"/>
      <c r="H207" s="22"/>
      <c r="L207" s="22"/>
      <c r="M207" s="22"/>
      <c r="N207" s="52"/>
    </row>
    <row r="208" spans="1:14" x14ac:dyDescent="0.25">
      <c r="A208" s="24" t="s">
        <v>277</v>
      </c>
      <c r="B208" s="56" t="s">
        <v>88</v>
      </c>
      <c r="C208" s="138">
        <f>SUM(C193:C206)</f>
        <v>0</v>
      </c>
      <c r="D208" s="40"/>
      <c r="E208" s="50"/>
      <c r="F208" s="143">
        <f>SUM(F193:F206)</f>
        <v>0</v>
      </c>
      <c r="G208" s="50"/>
      <c r="H208" s="22"/>
      <c r="L208" s="22"/>
      <c r="M208" s="22"/>
      <c r="N208" s="52"/>
    </row>
    <row r="209" spans="1:14" hidden="1" outlineLevel="1" x14ac:dyDescent="0.25">
      <c r="A209" s="24" t="s">
        <v>278</v>
      </c>
      <c r="B209" s="51" t="s">
        <v>90</v>
      </c>
      <c r="C209" s="136"/>
      <c r="E209" s="50"/>
      <c r="F209" s="142" t="str">
        <f>IF($C$208=0,"",IF(C209="[for completion]","",C209/$C$208))</f>
        <v/>
      </c>
      <c r="G209" s="50"/>
      <c r="H209" s="22"/>
      <c r="L209" s="22"/>
      <c r="M209" s="22"/>
      <c r="N209" s="52"/>
    </row>
    <row r="210" spans="1:14" hidden="1" outlineLevel="1" x14ac:dyDescent="0.25">
      <c r="A210" s="24" t="s">
        <v>279</v>
      </c>
      <c r="B210" s="51" t="s">
        <v>90</v>
      </c>
      <c r="C210" s="136"/>
      <c r="E210" s="50"/>
      <c r="F210" s="142" t="str">
        <f t="shared" ref="F210:F215" si="17">IF($C$208=0,"",IF(C210="[for completion]","",C210/$C$208))</f>
        <v/>
      </c>
      <c r="G210" s="50"/>
      <c r="H210" s="22"/>
      <c r="L210" s="22"/>
      <c r="M210" s="22"/>
      <c r="N210" s="52"/>
    </row>
    <row r="211" spans="1:14" hidden="1" outlineLevel="1" x14ac:dyDescent="0.25">
      <c r="A211" s="24" t="s">
        <v>280</v>
      </c>
      <c r="B211" s="51" t="s">
        <v>90</v>
      </c>
      <c r="C211" s="136"/>
      <c r="E211" s="50"/>
      <c r="F211" s="142" t="str">
        <f t="shared" si="17"/>
        <v/>
      </c>
      <c r="G211" s="50"/>
      <c r="H211" s="22"/>
      <c r="L211" s="22"/>
      <c r="M211" s="22"/>
      <c r="N211" s="52"/>
    </row>
    <row r="212" spans="1:14" hidden="1" outlineLevel="1" x14ac:dyDescent="0.25">
      <c r="A212" s="24" t="s">
        <v>281</v>
      </c>
      <c r="B212" s="51" t="s">
        <v>90</v>
      </c>
      <c r="C212" s="136"/>
      <c r="E212" s="50"/>
      <c r="F212" s="142" t="str">
        <f t="shared" si="17"/>
        <v/>
      </c>
      <c r="G212" s="50"/>
      <c r="H212" s="22"/>
      <c r="L212" s="22"/>
      <c r="M212" s="22"/>
      <c r="N212" s="52"/>
    </row>
    <row r="213" spans="1:14" hidden="1" outlineLevel="1" x14ac:dyDescent="0.25">
      <c r="A213" s="24" t="s">
        <v>282</v>
      </c>
      <c r="B213" s="51" t="s">
        <v>90</v>
      </c>
      <c r="C213" s="136"/>
      <c r="E213" s="50"/>
      <c r="F213" s="142" t="str">
        <f t="shared" si="17"/>
        <v/>
      </c>
      <c r="G213" s="50"/>
      <c r="H213" s="22"/>
      <c r="L213" s="22"/>
      <c r="M213" s="22"/>
      <c r="N213" s="52"/>
    </row>
    <row r="214" spans="1:14" hidden="1" outlineLevel="1" x14ac:dyDescent="0.25">
      <c r="A214" s="24" t="s">
        <v>283</v>
      </c>
      <c r="B214" s="51" t="s">
        <v>90</v>
      </c>
      <c r="C214" s="136"/>
      <c r="E214" s="50"/>
      <c r="F214" s="142" t="str">
        <f t="shared" si="17"/>
        <v/>
      </c>
      <c r="G214" s="50"/>
      <c r="H214" s="22"/>
      <c r="L214" s="22"/>
      <c r="M214" s="22"/>
      <c r="N214" s="52"/>
    </row>
    <row r="215" spans="1:14" hidden="1" outlineLevel="1" x14ac:dyDescent="0.25">
      <c r="A215" s="24" t="s">
        <v>284</v>
      </c>
      <c r="B215" s="51" t="s">
        <v>90</v>
      </c>
      <c r="C215" s="136"/>
      <c r="E215" s="50"/>
      <c r="F215" s="142" t="str">
        <f t="shared" si="17"/>
        <v/>
      </c>
      <c r="G215" s="50"/>
      <c r="H215" s="22"/>
      <c r="L215" s="22"/>
      <c r="M215" s="22"/>
      <c r="N215" s="52"/>
    </row>
    <row r="216" spans="1:14" ht="15" customHeight="1" collapsed="1" x14ac:dyDescent="0.25">
      <c r="A216" s="42"/>
      <c r="B216" s="43" t="s">
        <v>285</v>
      </c>
      <c r="C216" s="42" t="s">
        <v>58</v>
      </c>
      <c r="D216" s="42"/>
      <c r="E216" s="44"/>
      <c r="F216" s="45" t="s">
        <v>76</v>
      </c>
      <c r="G216" s="45" t="s">
        <v>207</v>
      </c>
      <c r="H216" s="22"/>
      <c r="L216" s="22"/>
      <c r="M216" s="22"/>
      <c r="N216" s="52"/>
    </row>
    <row r="217" spans="1:14" x14ac:dyDescent="0.25">
      <c r="A217" s="24" t="s">
        <v>286</v>
      </c>
      <c r="B217" s="20" t="s">
        <v>287</v>
      </c>
      <c r="C217" s="136">
        <v>0</v>
      </c>
      <c r="E217" s="60"/>
      <c r="F217" s="142">
        <f>IF($C$38=0,"",IF(C217="[for completion]","",IF(C217="","",C217/$C$38)))</f>
        <v>0</v>
      </c>
      <c r="G217" s="142">
        <f>IF($C$39=0,"",IF(C217="[for completion]","",IF(C217="","",C217/$C$39)))</f>
        <v>0</v>
      </c>
      <c r="H217" s="22"/>
      <c r="L217" s="22"/>
      <c r="M217" s="22"/>
      <c r="N217" s="52"/>
    </row>
    <row r="218" spans="1:14" x14ac:dyDescent="0.25">
      <c r="A218" s="24" t="s">
        <v>288</v>
      </c>
      <c r="B218" s="20" t="s">
        <v>289</v>
      </c>
      <c r="C218" s="136">
        <v>0</v>
      </c>
      <c r="E218" s="60"/>
      <c r="F218" s="142">
        <f>IF($C$38=0,"",IF(C218="[for completion]","",IF(C218="","",C218/$C$38)))</f>
        <v>0</v>
      </c>
      <c r="G218" s="142">
        <f>IF($C$39=0,"",IF(C218="[for completion]","",IF(C218="","",C218/$C$39)))</f>
        <v>0</v>
      </c>
      <c r="H218" s="22"/>
      <c r="L218" s="22"/>
      <c r="M218" s="22"/>
      <c r="N218" s="52"/>
    </row>
    <row r="219" spans="1:14" x14ac:dyDescent="0.25">
      <c r="A219" s="24" t="s">
        <v>290</v>
      </c>
      <c r="B219" s="20" t="s">
        <v>86</v>
      </c>
      <c r="C219" s="136">
        <v>0</v>
      </c>
      <c r="E219" s="60"/>
      <c r="F219" s="142">
        <f>IF($C$38=0,"",IF(C219="[for completion]","",IF(C219="","",C219/$C$38)))</f>
        <v>0</v>
      </c>
      <c r="G219" s="142">
        <f>IF($C$39=0,"",IF(C219="[for completion]","",IF(C219="","",C219/$C$39)))</f>
        <v>0</v>
      </c>
      <c r="H219" s="22"/>
      <c r="L219" s="22"/>
      <c r="M219" s="22"/>
      <c r="N219" s="52"/>
    </row>
    <row r="220" spans="1:14" x14ac:dyDescent="0.25">
      <c r="A220" s="24" t="s">
        <v>291</v>
      </c>
      <c r="B220" s="56" t="s">
        <v>88</v>
      </c>
      <c r="C220" s="136">
        <f>SUM(C217:C219)</f>
        <v>0</v>
      </c>
      <c r="E220" s="60"/>
      <c r="F220" s="132">
        <f>SUM(F217:F219)</f>
        <v>0</v>
      </c>
      <c r="G220" s="132">
        <f>SUM(G217:G219)</f>
        <v>0</v>
      </c>
      <c r="H220" s="22"/>
      <c r="L220" s="22"/>
      <c r="M220" s="22"/>
      <c r="N220" s="52"/>
    </row>
    <row r="221" spans="1:14" hidden="1" outlineLevel="1" x14ac:dyDescent="0.25">
      <c r="A221" s="24" t="s">
        <v>292</v>
      </c>
      <c r="B221" s="51" t="s">
        <v>90</v>
      </c>
      <c r="C221" s="136"/>
      <c r="E221" s="60"/>
      <c r="F221" s="142" t="str">
        <f t="shared" ref="F221:F227" si="18">IF($C$38=0,"",IF(C221="[for completion]","",IF(C221="","",C221/$C$38)))</f>
        <v/>
      </c>
      <c r="G221" s="142" t="str">
        <f t="shared" ref="G221:G227" si="19">IF($C$39=0,"",IF(C221="[for completion]","",IF(C221="","",C221/$C$39)))</f>
        <v/>
      </c>
      <c r="H221" s="22"/>
      <c r="L221" s="22"/>
      <c r="M221" s="22"/>
      <c r="N221" s="52"/>
    </row>
    <row r="222" spans="1:14" hidden="1" outlineLevel="1" x14ac:dyDescent="0.25">
      <c r="A222" s="24" t="s">
        <v>293</v>
      </c>
      <c r="B222" s="51" t="s">
        <v>90</v>
      </c>
      <c r="C222" s="136"/>
      <c r="E222" s="60"/>
      <c r="F222" s="142" t="str">
        <f t="shared" si="18"/>
        <v/>
      </c>
      <c r="G222" s="142" t="str">
        <f t="shared" si="19"/>
        <v/>
      </c>
      <c r="H222" s="22"/>
      <c r="L222" s="22"/>
      <c r="M222" s="22"/>
      <c r="N222" s="52"/>
    </row>
    <row r="223" spans="1:14" hidden="1" outlineLevel="1" x14ac:dyDescent="0.25">
      <c r="A223" s="24" t="s">
        <v>294</v>
      </c>
      <c r="B223" s="51" t="s">
        <v>90</v>
      </c>
      <c r="C223" s="136"/>
      <c r="E223" s="60"/>
      <c r="F223" s="142" t="str">
        <f t="shared" si="18"/>
        <v/>
      </c>
      <c r="G223" s="142" t="str">
        <f t="shared" si="19"/>
        <v/>
      </c>
      <c r="H223" s="22"/>
      <c r="L223" s="22"/>
      <c r="M223" s="22"/>
      <c r="N223" s="52"/>
    </row>
    <row r="224" spans="1:14" hidden="1" outlineLevel="1" x14ac:dyDescent="0.25">
      <c r="A224" s="24" t="s">
        <v>295</v>
      </c>
      <c r="B224" s="51" t="s">
        <v>90</v>
      </c>
      <c r="C224" s="136"/>
      <c r="E224" s="60"/>
      <c r="F224" s="142" t="str">
        <f t="shared" si="18"/>
        <v/>
      </c>
      <c r="G224" s="142" t="str">
        <f t="shared" si="19"/>
        <v/>
      </c>
      <c r="H224" s="22"/>
      <c r="L224" s="22"/>
      <c r="M224" s="22"/>
      <c r="N224" s="52"/>
    </row>
    <row r="225" spans="1:14" hidden="1" outlineLevel="1" x14ac:dyDescent="0.25">
      <c r="A225" s="24" t="s">
        <v>296</v>
      </c>
      <c r="B225" s="51" t="s">
        <v>90</v>
      </c>
      <c r="C225" s="136"/>
      <c r="E225" s="60"/>
      <c r="F225" s="142" t="str">
        <f t="shared" si="18"/>
        <v/>
      </c>
      <c r="G225" s="142" t="str">
        <f t="shared" si="19"/>
        <v/>
      </c>
      <c r="H225" s="22"/>
      <c r="L225" s="22"/>
      <c r="M225" s="22"/>
    </row>
    <row r="226" spans="1:14" hidden="1" outlineLevel="1" x14ac:dyDescent="0.25">
      <c r="A226" s="24" t="s">
        <v>297</v>
      </c>
      <c r="B226" s="51" t="s">
        <v>90</v>
      </c>
      <c r="C226" s="136"/>
      <c r="E226" s="40"/>
      <c r="F226" s="142" t="str">
        <f t="shared" si="18"/>
        <v/>
      </c>
      <c r="G226" s="142" t="str">
        <f t="shared" si="19"/>
        <v/>
      </c>
      <c r="H226" s="22"/>
      <c r="L226" s="22"/>
      <c r="M226" s="22"/>
    </row>
    <row r="227" spans="1:14" hidden="1" outlineLevel="1" x14ac:dyDescent="0.25">
      <c r="A227" s="24" t="s">
        <v>298</v>
      </c>
      <c r="B227" s="51" t="s">
        <v>90</v>
      </c>
      <c r="C227" s="136"/>
      <c r="E227" s="60"/>
      <c r="F227" s="142" t="str">
        <f t="shared" si="18"/>
        <v/>
      </c>
      <c r="G227" s="142" t="str">
        <f t="shared" si="19"/>
        <v/>
      </c>
      <c r="H227" s="22"/>
      <c r="L227" s="22"/>
      <c r="M227" s="22"/>
    </row>
    <row r="228" spans="1:14" ht="15" customHeight="1" collapsed="1" x14ac:dyDescent="0.25">
      <c r="A228" s="42"/>
      <c r="B228" s="43" t="s">
        <v>299</v>
      </c>
      <c r="C228" s="42"/>
      <c r="D228" s="42"/>
      <c r="E228" s="44"/>
      <c r="F228" s="45"/>
      <c r="G228" s="45"/>
      <c r="H228" s="22"/>
      <c r="L228" s="22"/>
      <c r="M228" s="22"/>
    </row>
    <row r="229" spans="1:14" x14ac:dyDescent="0.25">
      <c r="A229" s="24" t="s">
        <v>300</v>
      </c>
      <c r="B229" s="40" t="s">
        <v>301</v>
      </c>
      <c r="C229" s="432" t="s">
        <v>2738</v>
      </c>
      <c r="H229" s="22"/>
      <c r="L229" s="22"/>
      <c r="M229" s="22"/>
    </row>
    <row r="230" spans="1:14" ht="15" customHeight="1" x14ac:dyDescent="0.25">
      <c r="A230" s="42"/>
      <c r="B230" s="43" t="s">
        <v>302</v>
      </c>
      <c r="C230" s="42"/>
      <c r="D230" s="42"/>
      <c r="E230" s="44"/>
      <c r="F230" s="45"/>
      <c r="G230" s="45"/>
      <c r="H230" s="22"/>
      <c r="L230" s="22"/>
      <c r="M230" s="22"/>
    </row>
    <row r="231" spans="1:14" x14ac:dyDescent="0.25">
      <c r="A231" s="24" t="s">
        <v>11</v>
      </c>
      <c r="B231" s="24" t="s">
        <v>943</v>
      </c>
      <c r="C231" s="136">
        <v>6997.9758621999999</v>
      </c>
      <c r="E231" s="40"/>
      <c r="H231" s="22"/>
      <c r="L231" s="22"/>
      <c r="M231" s="22"/>
    </row>
    <row r="232" spans="1:14" x14ac:dyDescent="0.25">
      <c r="A232" s="24" t="s">
        <v>303</v>
      </c>
      <c r="B232" s="63" t="s">
        <v>304</v>
      </c>
      <c r="C232" s="429" t="s">
        <v>2794</v>
      </c>
      <c r="E232" s="40"/>
      <c r="H232" s="22"/>
      <c r="L232" s="22"/>
      <c r="M232" s="22"/>
    </row>
    <row r="233" spans="1:14" x14ac:dyDescent="0.25">
      <c r="A233" s="24" t="s">
        <v>305</v>
      </c>
      <c r="B233" s="63" t="s">
        <v>306</v>
      </c>
      <c r="C233" s="429" t="s">
        <v>2765</v>
      </c>
      <c r="E233" s="40"/>
      <c r="H233" s="22"/>
      <c r="L233" s="22"/>
      <c r="M233" s="22"/>
    </row>
    <row r="234" spans="1:14" outlineLevel="1" x14ac:dyDescent="0.25">
      <c r="A234" s="24" t="s">
        <v>307</v>
      </c>
      <c r="B234" s="38" t="s">
        <v>308</v>
      </c>
      <c r="C234" s="138"/>
      <c r="D234" s="40"/>
      <c r="E234" s="40"/>
      <c r="H234" s="22"/>
      <c r="L234" s="22"/>
      <c r="M234" s="22"/>
    </row>
    <row r="235" spans="1:14" outlineLevel="1" x14ac:dyDescent="0.25">
      <c r="A235" s="24" t="s">
        <v>309</v>
      </c>
      <c r="B235" s="38" t="s">
        <v>310</v>
      </c>
      <c r="C235" s="138"/>
      <c r="D235" s="40"/>
      <c r="E235" s="40"/>
      <c r="H235" s="22"/>
      <c r="L235" s="22"/>
      <c r="M235" s="22"/>
    </row>
    <row r="236" spans="1:14" outlineLevel="1" x14ac:dyDescent="0.25">
      <c r="A236" s="24" t="s">
        <v>311</v>
      </c>
      <c r="B236" s="38" t="s">
        <v>312</v>
      </c>
      <c r="C236" s="204"/>
      <c r="D236" s="40"/>
      <c r="E236" s="40"/>
      <c r="H236" s="22"/>
      <c r="L236" s="22"/>
      <c r="M236" s="22"/>
    </row>
    <row r="237" spans="1:14" outlineLevel="1" x14ac:dyDescent="0.25">
      <c r="A237" s="24" t="s">
        <v>313</v>
      </c>
      <c r="C237" s="40"/>
      <c r="D237" s="40"/>
      <c r="E237" s="40"/>
      <c r="H237" s="22"/>
      <c r="L237" s="22"/>
      <c r="M237" s="22"/>
    </row>
    <row r="238" spans="1:14" outlineLevel="1" x14ac:dyDescent="0.25">
      <c r="A238" s="24" t="s">
        <v>314</v>
      </c>
      <c r="C238" s="40"/>
      <c r="D238" s="40"/>
      <c r="E238" s="40"/>
      <c r="H238" s="22"/>
      <c r="L238" s="22"/>
      <c r="M238" s="22"/>
    </row>
    <row r="239" spans="1:14" outlineLevel="1" x14ac:dyDescent="0.25">
      <c r="A239" s="42"/>
      <c r="B239" s="43" t="s">
        <v>1819</v>
      </c>
      <c r="C239" s="42"/>
      <c r="D239" s="42"/>
      <c r="E239" s="44"/>
      <c r="F239" s="45"/>
      <c r="G239" s="45"/>
      <c r="H239" s="22"/>
      <c r="K239" s="64"/>
      <c r="L239" s="64"/>
      <c r="M239" s="64"/>
      <c r="N239" s="64"/>
    </row>
    <row r="240" spans="1:14" ht="30" outlineLevel="1" x14ac:dyDescent="0.25">
      <c r="A240" s="24" t="s">
        <v>1114</v>
      </c>
      <c r="B240" s="24" t="s">
        <v>1744</v>
      </c>
      <c r="C240" s="24" t="s">
        <v>2284</v>
      </c>
      <c r="D240" s="201"/>
      <c r="E240"/>
      <c r="F240"/>
      <c r="G240"/>
      <c r="H240" s="22"/>
      <c r="K240" s="64"/>
      <c r="L240" s="64"/>
      <c r="M240" s="64"/>
      <c r="N240" s="64"/>
    </row>
    <row r="241" spans="1:14" ht="30" outlineLevel="1" x14ac:dyDescent="0.25">
      <c r="A241" s="24" t="s">
        <v>1116</v>
      </c>
      <c r="B241" s="24" t="s">
        <v>1786</v>
      </c>
      <c r="C241" s="278" t="s">
        <v>769</v>
      </c>
      <c r="D241" s="201"/>
      <c r="E241"/>
      <c r="F241"/>
      <c r="G241"/>
      <c r="H241" s="22"/>
      <c r="K241" s="64"/>
      <c r="L241" s="64"/>
      <c r="M241" s="64"/>
      <c r="N241" s="64"/>
    </row>
    <row r="242" spans="1:14" outlineLevel="1" x14ac:dyDescent="0.25">
      <c r="A242" s="24" t="s">
        <v>1742</v>
      </c>
      <c r="B242" s="24" t="s">
        <v>1118</v>
      </c>
      <c r="C242" s="278" t="s">
        <v>769</v>
      </c>
      <c r="D242" s="201"/>
      <c r="E242"/>
      <c r="F242"/>
      <c r="G242"/>
      <c r="H242" s="22"/>
      <c r="K242" s="64"/>
      <c r="L242" s="64"/>
      <c r="M242" s="64"/>
      <c r="N242" s="64"/>
    </row>
    <row r="243" spans="1:14" outlineLevel="1" x14ac:dyDescent="0.25">
      <c r="A243" s="218" t="s">
        <v>1743</v>
      </c>
      <c r="B243" s="24" t="s">
        <v>1115</v>
      </c>
      <c r="C243" s="24" t="s">
        <v>769</v>
      </c>
      <c r="D243" s="201"/>
      <c r="E243"/>
      <c r="F243"/>
      <c r="G243"/>
      <c r="H243" s="22"/>
      <c r="K243" s="64"/>
      <c r="L243" s="64"/>
      <c r="M243" s="64"/>
      <c r="N243" s="64"/>
    </row>
    <row r="244" spans="1:14" outlineLevel="1" x14ac:dyDescent="0.25">
      <c r="A244" s="24" t="s">
        <v>1119</v>
      </c>
      <c r="D244" s="201"/>
      <c r="E244"/>
      <c r="F244"/>
      <c r="G244"/>
      <c r="H244" s="22"/>
      <c r="K244" s="64"/>
      <c r="L244" s="64"/>
      <c r="M244" s="64"/>
      <c r="N244" s="64"/>
    </row>
    <row r="245" spans="1:14" outlineLevel="1" x14ac:dyDescent="0.25">
      <c r="A245" s="218" t="s">
        <v>1120</v>
      </c>
      <c r="D245" s="201"/>
      <c r="E245"/>
      <c r="F245"/>
      <c r="G245"/>
      <c r="H245" s="22"/>
      <c r="K245" s="64"/>
      <c r="L245" s="64"/>
      <c r="M245" s="64"/>
      <c r="N245" s="64"/>
    </row>
    <row r="246" spans="1:14" outlineLevel="1" x14ac:dyDescent="0.25">
      <c r="A246" s="218" t="s">
        <v>1117</v>
      </c>
      <c r="D246" s="201"/>
      <c r="E246"/>
      <c r="F246"/>
      <c r="G246"/>
      <c r="H246" s="22"/>
      <c r="K246" s="64"/>
      <c r="L246" s="64"/>
      <c r="M246" s="64"/>
      <c r="N246" s="64"/>
    </row>
    <row r="247" spans="1:14" outlineLevel="1" x14ac:dyDescent="0.25">
      <c r="A247" s="218" t="s">
        <v>1121</v>
      </c>
      <c r="D247" s="201"/>
      <c r="E247"/>
      <c r="F247"/>
      <c r="G247"/>
      <c r="H247" s="22"/>
      <c r="K247" s="64"/>
      <c r="L247" s="64"/>
      <c r="M247" s="64"/>
      <c r="N247" s="64"/>
    </row>
    <row r="248" spans="1:14" outlineLevel="1" x14ac:dyDescent="0.25">
      <c r="A248" s="218" t="s">
        <v>1122</v>
      </c>
      <c r="D248" s="201"/>
      <c r="E248"/>
      <c r="F248"/>
      <c r="G248"/>
      <c r="H248" s="22"/>
      <c r="K248" s="64"/>
      <c r="L248" s="64"/>
      <c r="M248" s="64"/>
      <c r="N248" s="64"/>
    </row>
    <row r="249" spans="1:14" outlineLevel="1" x14ac:dyDescent="0.25">
      <c r="A249" s="218" t="s">
        <v>1123</v>
      </c>
      <c r="D249" s="201"/>
      <c r="E249"/>
      <c r="F249"/>
      <c r="G249"/>
      <c r="H249" s="22"/>
      <c r="K249" s="64"/>
      <c r="L249" s="64"/>
      <c r="M249" s="64"/>
      <c r="N249" s="64"/>
    </row>
    <row r="250" spans="1:14" outlineLevel="1" x14ac:dyDescent="0.25">
      <c r="A250" s="218" t="s">
        <v>1124</v>
      </c>
      <c r="D250" s="201"/>
      <c r="E250"/>
      <c r="F250"/>
      <c r="G250"/>
      <c r="H250" s="22"/>
      <c r="K250" s="64"/>
      <c r="L250" s="64"/>
      <c r="M250" s="64"/>
      <c r="N250" s="64"/>
    </row>
    <row r="251" spans="1:14" outlineLevel="1" x14ac:dyDescent="0.25">
      <c r="A251" s="218" t="s">
        <v>1125</v>
      </c>
      <c r="D251" s="201"/>
      <c r="E251"/>
      <c r="F251"/>
      <c r="G251"/>
      <c r="H251" s="22"/>
      <c r="K251" s="64"/>
      <c r="L251" s="64"/>
      <c r="M251" s="64"/>
      <c r="N251" s="64"/>
    </row>
    <row r="252" spans="1:14" outlineLevel="1" x14ac:dyDescent="0.25">
      <c r="A252" s="218" t="s">
        <v>1126</v>
      </c>
      <c r="D252" s="201"/>
      <c r="E252"/>
      <c r="F252"/>
      <c r="G252"/>
      <c r="H252" s="22"/>
      <c r="K252" s="64"/>
      <c r="L252" s="64"/>
      <c r="M252" s="64"/>
      <c r="N252" s="64"/>
    </row>
    <row r="253" spans="1:14" outlineLevel="1" x14ac:dyDescent="0.25">
      <c r="A253" s="218" t="s">
        <v>1127</v>
      </c>
      <c r="D253" s="201"/>
      <c r="E253"/>
      <c r="F253"/>
      <c r="G253"/>
      <c r="H253" s="22"/>
      <c r="K253" s="64"/>
      <c r="L253" s="64"/>
      <c r="M253" s="64"/>
      <c r="N253" s="64"/>
    </row>
    <row r="254" spans="1:14" outlineLevel="1" x14ac:dyDescent="0.25">
      <c r="A254" s="218" t="s">
        <v>1128</v>
      </c>
      <c r="D254" s="201"/>
      <c r="E254"/>
      <c r="F254"/>
      <c r="G254"/>
      <c r="H254" s="22"/>
      <c r="K254" s="64"/>
      <c r="L254" s="64"/>
      <c r="M254" s="64"/>
      <c r="N254" s="64"/>
    </row>
    <row r="255" spans="1:14" outlineLevel="1" x14ac:dyDescent="0.25">
      <c r="A255" s="218" t="s">
        <v>1129</v>
      </c>
      <c r="D255" s="201"/>
      <c r="E255"/>
      <c r="F255"/>
      <c r="G255"/>
      <c r="H255" s="22"/>
      <c r="K255" s="64"/>
      <c r="L255" s="64"/>
      <c r="M255" s="64"/>
      <c r="N255" s="64"/>
    </row>
    <row r="256" spans="1:14" outlineLevel="1" x14ac:dyDescent="0.25">
      <c r="A256" s="218" t="s">
        <v>1130</v>
      </c>
      <c r="D256" s="201"/>
      <c r="E256"/>
      <c r="F256"/>
      <c r="G256"/>
      <c r="H256" s="22"/>
      <c r="K256" s="64"/>
      <c r="L256" s="64"/>
      <c r="M256" s="64"/>
      <c r="N256" s="64"/>
    </row>
    <row r="257" spans="1:14" outlineLevel="1" x14ac:dyDescent="0.25">
      <c r="A257" s="218" t="s">
        <v>1131</v>
      </c>
      <c r="D257" s="201"/>
      <c r="E257"/>
      <c r="F257"/>
      <c r="G257"/>
      <c r="H257" s="22"/>
      <c r="K257" s="64"/>
      <c r="L257" s="64"/>
      <c r="M257" s="64"/>
      <c r="N257" s="64"/>
    </row>
    <row r="258" spans="1:14" outlineLevel="1" x14ac:dyDescent="0.25">
      <c r="A258" s="218" t="s">
        <v>1132</v>
      </c>
      <c r="D258" s="201"/>
      <c r="E258"/>
      <c r="F258"/>
      <c r="G258"/>
      <c r="H258" s="22"/>
      <c r="K258" s="64"/>
      <c r="L258" s="64"/>
      <c r="M258" s="64"/>
      <c r="N258" s="64"/>
    </row>
    <row r="259" spans="1:14" outlineLevel="1" x14ac:dyDescent="0.25">
      <c r="A259" s="218" t="s">
        <v>1133</v>
      </c>
      <c r="D259" s="201"/>
      <c r="E259"/>
      <c r="F259"/>
      <c r="G259"/>
      <c r="H259" s="22"/>
      <c r="K259" s="64"/>
      <c r="L259" s="64"/>
      <c r="M259" s="64"/>
      <c r="N259" s="64"/>
    </row>
    <row r="260" spans="1:14" outlineLevel="1" x14ac:dyDescent="0.25">
      <c r="A260" s="218" t="s">
        <v>1134</v>
      </c>
      <c r="D260" s="201"/>
      <c r="E260"/>
      <c r="F260"/>
      <c r="G260"/>
      <c r="H260" s="22"/>
      <c r="K260" s="64"/>
      <c r="L260" s="64"/>
      <c r="M260" s="64"/>
      <c r="N260" s="64"/>
    </row>
    <row r="261" spans="1:14" outlineLevel="1" x14ac:dyDescent="0.25">
      <c r="A261" s="218" t="s">
        <v>1135</v>
      </c>
      <c r="D261" s="201"/>
      <c r="E261"/>
      <c r="F261"/>
      <c r="G261"/>
      <c r="H261" s="22"/>
      <c r="K261" s="64"/>
      <c r="L261" s="64"/>
      <c r="M261" s="64"/>
      <c r="N261" s="64"/>
    </row>
    <row r="262" spans="1:14" outlineLevel="1" x14ac:dyDescent="0.25">
      <c r="A262" s="218" t="s">
        <v>1136</v>
      </c>
      <c r="D262" s="201"/>
      <c r="E262"/>
      <c r="F262"/>
      <c r="G262"/>
      <c r="H262" s="22"/>
      <c r="K262" s="64"/>
      <c r="L262" s="64"/>
      <c r="M262" s="64"/>
      <c r="N262" s="64"/>
    </row>
    <row r="263" spans="1:14" outlineLevel="1" x14ac:dyDescent="0.25">
      <c r="A263" s="218" t="s">
        <v>1137</v>
      </c>
      <c r="D263" s="201"/>
      <c r="E263"/>
      <c r="F263"/>
      <c r="G263"/>
      <c r="H263" s="22"/>
      <c r="K263" s="64"/>
      <c r="L263" s="64"/>
      <c r="M263" s="64"/>
      <c r="N263" s="64"/>
    </row>
    <row r="264" spans="1:14" outlineLevel="1" x14ac:dyDescent="0.25">
      <c r="A264" s="218" t="s">
        <v>1138</v>
      </c>
      <c r="D264" s="201"/>
      <c r="E264"/>
      <c r="F264"/>
      <c r="G264"/>
      <c r="H264" s="22"/>
      <c r="K264" s="64"/>
      <c r="L264" s="64"/>
      <c r="M264" s="64"/>
      <c r="N264" s="64"/>
    </row>
    <row r="265" spans="1:14" outlineLevel="1" x14ac:dyDescent="0.25">
      <c r="A265" s="218" t="s">
        <v>1139</v>
      </c>
      <c r="D265" s="201"/>
      <c r="E265"/>
      <c r="F265"/>
      <c r="G265"/>
      <c r="H265" s="22"/>
      <c r="K265" s="64"/>
      <c r="L265" s="64"/>
      <c r="M265" s="64"/>
      <c r="N265" s="64"/>
    </row>
    <row r="266" spans="1:14" outlineLevel="1" x14ac:dyDescent="0.25">
      <c r="A266" s="218" t="s">
        <v>1140</v>
      </c>
      <c r="D266" s="201"/>
      <c r="E266"/>
      <c r="F266"/>
      <c r="G266"/>
      <c r="H266" s="22"/>
      <c r="K266" s="64"/>
      <c r="L266" s="64"/>
      <c r="M266" s="64"/>
      <c r="N266" s="64"/>
    </row>
    <row r="267" spans="1:14" outlineLevel="1" x14ac:dyDescent="0.25">
      <c r="A267" s="218" t="s">
        <v>1141</v>
      </c>
      <c r="D267" s="201"/>
      <c r="E267"/>
      <c r="F267"/>
      <c r="G267"/>
      <c r="H267" s="22"/>
      <c r="K267" s="64"/>
      <c r="L267" s="64"/>
      <c r="M267" s="64"/>
      <c r="N267" s="64"/>
    </row>
    <row r="268" spans="1:14" outlineLevel="1" x14ac:dyDescent="0.25">
      <c r="A268" s="218" t="s">
        <v>1142</v>
      </c>
      <c r="D268" s="201"/>
      <c r="E268"/>
      <c r="F268"/>
      <c r="G268"/>
      <c r="H268" s="22"/>
      <c r="K268" s="64"/>
      <c r="L268" s="64"/>
      <c r="M268" s="64"/>
      <c r="N268" s="64"/>
    </row>
    <row r="269" spans="1:14" outlineLevel="1" x14ac:dyDescent="0.25">
      <c r="A269" s="218" t="s">
        <v>1143</v>
      </c>
      <c r="D269" s="201"/>
      <c r="E269"/>
      <c r="F269"/>
      <c r="G269"/>
      <c r="H269" s="22"/>
      <c r="K269" s="64"/>
      <c r="L269" s="64"/>
      <c r="M269" s="64"/>
      <c r="N269" s="64"/>
    </row>
    <row r="270" spans="1:14" outlineLevel="1" x14ac:dyDescent="0.25">
      <c r="A270" s="218" t="s">
        <v>1144</v>
      </c>
      <c r="D270" s="201"/>
      <c r="E270"/>
      <c r="F270"/>
      <c r="G270"/>
      <c r="H270" s="22"/>
      <c r="K270" s="64"/>
      <c r="L270" s="64"/>
      <c r="M270" s="64"/>
      <c r="N270" s="64"/>
    </row>
    <row r="271" spans="1:14" outlineLevel="1" x14ac:dyDescent="0.25">
      <c r="A271" s="218" t="s">
        <v>1145</v>
      </c>
      <c r="D271" s="201"/>
      <c r="E271"/>
      <c r="F271"/>
      <c r="G271"/>
      <c r="H271" s="22"/>
      <c r="K271" s="64"/>
      <c r="L271" s="64"/>
      <c r="M271" s="64"/>
      <c r="N271" s="64"/>
    </row>
    <row r="272" spans="1:14" outlineLevel="1" x14ac:dyDescent="0.25">
      <c r="A272" s="218" t="s">
        <v>1146</v>
      </c>
      <c r="D272" s="201"/>
      <c r="E272"/>
      <c r="F272"/>
      <c r="G272"/>
      <c r="H272" s="22"/>
      <c r="K272" s="64"/>
      <c r="L272" s="64"/>
      <c r="M272" s="64"/>
      <c r="N272" s="64"/>
    </row>
    <row r="273" spans="1:14" outlineLevel="1" x14ac:dyDescent="0.25">
      <c r="A273" s="218" t="s">
        <v>1147</v>
      </c>
      <c r="D273" s="201"/>
      <c r="E273"/>
      <c r="F273"/>
      <c r="G273"/>
      <c r="H273" s="22"/>
      <c r="K273" s="64"/>
      <c r="L273" s="64"/>
      <c r="M273" s="64"/>
      <c r="N273" s="64"/>
    </row>
    <row r="274" spans="1:14" outlineLevel="1" x14ac:dyDescent="0.25">
      <c r="A274" s="218" t="s">
        <v>1148</v>
      </c>
      <c r="D274" s="201"/>
      <c r="E274"/>
      <c r="F274"/>
      <c r="G274"/>
      <c r="H274" s="22"/>
      <c r="K274" s="64"/>
      <c r="L274" s="64"/>
      <c r="M274" s="64"/>
      <c r="N274" s="64"/>
    </row>
    <row r="275" spans="1:14" outlineLevel="1" x14ac:dyDescent="0.25">
      <c r="A275" s="218" t="s">
        <v>1149</v>
      </c>
      <c r="D275" s="201"/>
      <c r="E275"/>
      <c r="F275"/>
      <c r="G275"/>
      <c r="H275" s="22"/>
      <c r="K275" s="64"/>
      <c r="L275" s="64"/>
      <c r="M275" s="64"/>
      <c r="N275" s="64"/>
    </row>
    <row r="276" spans="1:14" outlineLevel="1" x14ac:dyDescent="0.25">
      <c r="A276" s="218" t="s">
        <v>1150</v>
      </c>
      <c r="D276" s="201"/>
      <c r="E276"/>
      <c r="F276"/>
      <c r="G276"/>
      <c r="H276" s="22"/>
      <c r="K276" s="64"/>
      <c r="L276" s="64"/>
      <c r="M276" s="64"/>
      <c r="N276" s="64"/>
    </row>
    <row r="277" spans="1:14" outlineLevel="1" x14ac:dyDescent="0.25">
      <c r="A277" s="218" t="s">
        <v>1151</v>
      </c>
      <c r="D277" s="201"/>
      <c r="E277"/>
      <c r="F277"/>
      <c r="G277"/>
      <c r="H277" s="22"/>
      <c r="K277" s="64"/>
      <c r="L277" s="64"/>
      <c r="M277" s="64"/>
      <c r="N277" s="64"/>
    </row>
    <row r="278" spans="1:14" outlineLevel="1" x14ac:dyDescent="0.25">
      <c r="A278" s="218" t="s">
        <v>1152</v>
      </c>
      <c r="D278" s="201"/>
      <c r="E278"/>
      <c r="F278"/>
      <c r="G278"/>
      <c r="H278" s="22"/>
      <c r="K278" s="64"/>
      <c r="L278" s="64"/>
      <c r="M278" s="64"/>
      <c r="N278" s="64"/>
    </row>
    <row r="279" spans="1:14" outlineLevel="1" x14ac:dyDescent="0.25">
      <c r="A279" s="218" t="s">
        <v>1153</v>
      </c>
      <c r="D279" s="201"/>
      <c r="E279"/>
      <c r="F279"/>
      <c r="G279"/>
      <c r="H279" s="22"/>
      <c r="K279" s="64"/>
      <c r="L279" s="64"/>
      <c r="M279" s="64"/>
      <c r="N279" s="64"/>
    </row>
    <row r="280" spans="1:14" outlineLevel="1" x14ac:dyDescent="0.25">
      <c r="A280" s="218" t="s">
        <v>1154</v>
      </c>
      <c r="D280" s="201"/>
      <c r="E280"/>
      <c r="F280"/>
      <c r="G280"/>
      <c r="H280" s="22"/>
      <c r="K280" s="64"/>
      <c r="L280" s="64"/>
      <c r="M280" s="64"/>
      <c r="N280" s="64"/>
    </row>
    <row r="281" spans="1:14" outlineLevel="1" x14ac:dyDescent="0.25">
      <c r="A281" s="218" t="s">
        <v>1155</v>
      </c>
      <c r="D281" s="201"/>
      <c r="E281"/>
      <c r="F281"/>
      <c r="G281"/>
      <c r="H281" s="22"/>
      <c r="K281" s="64"/>
      <c r="L281" s="64"/>
      <c r="M281" s="64"/>
      <c r="N281" s="64"/>
    </row>
    <row r="282" spans="1:14" outlineLevel="1" x14ac:dyDescent="0.25">
      <c r="A282" s="218" t="s">
        <v>1156</v>
      </c>
      <c r="D282" s="201"/>
      <c r="E282"/>
      <c r="F282"/>
      <c r="G282"/>
      <c r="H282" s="22"/>
      <c r="K282" s="64"/>
      <c r="L282" s="64"/>
      <c r="M282" s="64"/>
      <c r="N282" s="64"/>
    </row>
    <row r="283" spans="1:14" outlineLevel="1" x14ac:dyDescent="0.25">
      <c r="A283" s="218" t="s">
        <v>1157</v>
      </c>
      <c r="D283" s="201"/>
      <c r="E283"/>
      <c r="F283"/>
      <c r="G283"/>
      <c r="H283" s="22"/>
      <c r="K283" s="64"/>
      <c r="L283" s="64"/>
      <c r="M283" s="64"/>
      <c r="N283" s="64"/>
    </row>
    <row r="284" spans="1:14" outlineLevel="1" x14ac:dyDescent="0.25">
      <c r="A284" s="218" t="s">
        <v>1158</v>
      </c>
      <c r="D284" s="201"/>
      <c r="E284"/>
      <c r="F284"/>
      <c r="G284"/>
      <c r="H284" s="22"/>
      <c r="K284" s="64"/>
      <c r="L284" s="64"/>
      <c r="M284" s="64"/>
      <c r="N284" s="64"/>
    </row>
    <row r="285" spans="1:14" ht="18.75" x14ac:dyDescent="0.25">
      <c r="A285" s="34"/>
      <c r="B285" s="34" t="s">
        <v>2160</v>
      </c>
      <c r="C285" s="34" t="s">
        <v>1</v>
      </c>
      <c r="D285" s="34" t="s">
        <v>1</v>
      </c>
      <c r="E285" s="34"/>
      <c r="F285" s="35"/>
      <c r="G285" s="36"/>
      <c r="H285" s="22"/>
      <c r="I285" s="27"/>
      <c r="J285" s="27"/>
      <c r="K285" s="27"/>
      <c r="L285" s="27"/>
      <c r="M285" s="29"/>
    </row>
    <row r="286" spans="1:14" ht="18.75" x14ac:dyDescent="0.25">
      <c r="A286" s="303" t="s">
        <v>2161</v>
      </c>
      <c r="B286" s="304"/>
      <c r="C286" s="304"/>
      <c r="D286" s="304"/>
      <c r="E286" s="304"/>
      <c r="F286" s="305"/>
      <c r="G286" s="304"/>
      <c r="H286" s="22"/>
      <c r="I286" s="27"/>
      <c r="J286" s="27"/>
      <c r="K286" s="27"/>
      <c r="L286" s="27"/>
      <c r="M286" s="29"/>
    </row>
    <row r="287" spans="1:14" ht="18.75" x14ac:dyDescent="0.25">
      <c r="A287" s="303" t="s">
        <v>1824</v>
      </c>
      <c r="B287" s="304"/>
      <c r="C287" s="304"/>
      <c r="D287" s="304"/>
      <c r="E287" s="304"/>
      <c r="F287" s="305"/>
      <c r="G287" s="304"/>
      <c r="H287" s="22"/>
      <c r="I287" s="27"/>
      <c r="J287" s="27"/>
      <c r="K287" s="27"/>
      <c r="L287" s="27"/>
      <c r="M287" s="29"/>
    </row>
    <row r="288" spans="1:14" x14ac:dyDescent="0.25">
      <c r="A288" s="293" t="s">
        <v>315</v>
      </c>
      <c r="B288" s="38" t="s">
        <v>2162</v>
      </c>
      <c r="C288" s="65">
        <f>ROW(B38)</f>
        <v>38</v>
      </c>
      <c r="D288" s="59"/>
      <c r="E288" s="59"/>
      <c r="F288" s="59"/>
      <c r="G288" s="59"/>
      <c r="H288" s="22"/>
      <c r="I288" s="38"/>
      <c r="J288" s="65"/>
      <c r="L288" s="59"/>
      <c r="M288" s="59"/>
      <c r="N288" s="59"/>
    </row>
    <row r="289" spans="1:14" x14ac:dyDescent="0.25">
      <c r="A289" s="293" t="s">
        <v>316</v>
      </c>
      <c r="B289" s="38" t="s">
        <v>2163</v>
      </c>
      <c r="C289" s="65">
        <f>ROW(B39)</f>
        <v>39</v>
      </c>
      <c r="D289" s="293"/>
      <c r="E289" s="59"/>
      <c r="F289" s="59"/>
      <c r="G289" s="161"/>
      <c r="H289" s="22"/>
      <c r="I289" s="38"/>
      <c r="J289" s="65"/>
      <c r="L289" s="59"/>
      <c r="M289" s="59"/>
    </row>
    <row r="290" spans="1:14" x14ac:dyDescent="0.25">
      <c r="A290" s="293" t="s">
        <v>317</v>
      </c>
      <c r="B290" s="38" t="s">
        <v>2164</v>
      </c>
      <c r="C290" s="448" t="s">
        <v>2738</v>
      </c>
      <c r="D290" s="293"/>
      <c r="E290" s="293"/>
      <c r="F290" s="293"/>
      <c r="G290" s="66"/>
      <c r="H290" s="22"/>
      <c r="I290" s="38"/>
      <c r="J290" s="65"/>
      <c r="K290" s="65"/>
      <c r="L290" s="66"/>
      <c r="M290" s="59"/>
      <c r="N290" s="66"/>
    </row>
    <row r="291" spans="1:14" x14ac:dyDescent="0.25">
      <c r="A291" s="293" t="s">
        <v>318</v>
      </c>
      <c r="B291" s="38" t="s">
        <v>2165</v>
      </c>
      <c r="C291" s="65" t="str">
        <f ca="1">IF(ISREF(INDIRECT("'B1. HTT Mortgage Assets'!A1")),ROW('B1. HTT Mortgage Assets'!B43)&amp;" for Mortgage Assets","")</f>
        <v>43 for Mortgage Assets</v>
      </c>
      <c r="D291" s="65" t="str">
        <f ca="1">IF(ISREF(INDIRECT("'B2. HTT Public Sector Assets'!A1")),ROW(#REF!)&amp; " for Public Sector Assets","")</f>
        <v/>
      </c>
      <c r="E291" s="66"/>
      <c r="F291" s="59"/>
      <c r="G291" s="161"/>
      <c r="H291" s="22"/>
      <c r="I291" s="38"/>
      <c r="J291" s="65"/>
    </row>
    <row r="292" spans="1:14" x14ac:dyDescent="0.25">
      <c r="A292" s="293" t="s">
        <v>319</v>
      </c>
      <c r="B292" s="38" t="s">
        <v>2166</v>
      </c>
      <c r="C292" s="65">
        <f>ROW(B52)</f>
        <v>52</v>
      </c>
      <c r="D292" s="293"/>
      <c r="E292" s="293"/>
      <c r="F292" s="293"/>
      <c r="G292" s="66"/>
      <c r="H292" s="22"/>
      <c r="I292" s="38"/>
      <c r="J292" s="64"/>
      <c r="K292" s="65"/>
      <c r="L292" s="66"/>
      <c r="N292" s="66"/>
    </row>
    <row r="293" spans="1:14" x14ac:dyDescent="0.25">
      <c r="A293" s="293" t="s">
        <v>320</v>
      </c>
      <c r="B293" s="38" t="s">
        <v>2167</v>
      </c>
      <c r="C293" s="306"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2"/>
      <c r="I293" s="38"/>
      <c r="M293" s="66"/>
    </row>
    <row r="294" spans="1:14" x14ac:dyDescent="0.25">
      <c r="A294" s="293" t="s">
        <v>321</v>
      </c>
      <c r="B294" s="38" t="s">
        <v>2168</v>
      </c>
      <c r="C294" s="306" t="s">
        <v>2280</v>
      </c>
      <c r="D294" s="293"/>
      <c r="E294" s="293"/>
      <c r="F294" s="293"/>
      <c r="G294" s="161"/>
      <c r="H294" s="22"/>
      <c r="I294" s="38"/>
      <c r="J294" s="65"/>
      <c r="M294" s="66"/>
    </row>
    <row r="295" spans="1:14" x14ac:dyDescent="0.25">
      <c r="A295" s="293" t="s">
        <v>322</v>
      </c>
      <c r="B295" s="38" t="s">
        <v>2169</v>
      </c>
      <c r="C295" s="65" t="str">
        <f ca="1">IF(ISREF(INDIRECT("'B1. HTT Mortgage Assets'!A1")),ROW('B1. HTT Mortgage Assets'!B149)&amp;" for Mortgage Assets","")</f>
        <v>149 for Mortgage Assets</v>
      </c>
      <c r="D295" s="65" t="str">
        <f ca="1">IF(ISREF(INDIRECT("'B2. HTT Public Sector Assets'!A1")),ROW(#REF!)&amp;" for Public Sector Assets","")</f>
        <v/>
      </c>
      <c r="E295" s="293"/>
      <c r="F295" s="65" t="str">
        <f ca="1">IF(ISREF(INDIRECT("'B3. HTT Shipping Assets'!A1")),ROW(#REF!)&amp;" for Shipping Assets","")</f>
        <v/>
      </c>
      <c r="G295" s="161"/>
      <c r="H295" s="22"/>
      <c r="I295" s="38"/>
      <c r="J295" s="65"/>
      <c r="L295" s="66"/>
      <c r="M295" s="66"/>
    </row>
    <row r="296" spans="1:14" x14ac:dyDescent="0.25">
      <c r="A296" s="293" t="s">
        <v>323</v>
      </c>
      <c r="B296" s="38" t="s">
        <v>2170</v>
      </c>
      <c r="C296" s="65">
        <f>ROW(B111)</f>
        <v>111</v>
      </c>
      <c r="D296" s="293"/>
      <c r="E296" s="293"/>
      <c r="F296" s="66"/>
      <c r="G296" s="161"/>
      <c r="H296" s="22"/>
      <c r="I296" s="38"/>
      <c r="J296" s="65"/>
      <c r="L296" s="66"/>
      <c r="M296" s="66"/>
    </row>
    <row r="297" spans="1:14" x14ac:dyDescent="0.25">
      <c r="A297" s="293" t="s">
        <v>324</v>
      </c>
      <c r="B297" s="38" t="s">
        <v>2171</v>
      </c>
      <c r="C297" s="65">
        <f>ROW(B163)</f>
        <v>163</v>
      </c>
      <c r="D297" s="293"/>
      <c r="E297" s="66"/>
      <c r="F297" s="66"/>
      <c r="G297" s="161"/>
      <c r="H297" s="22"/>
      <c r="J297" s="65"/>
      <c r="L297" s="66"/>
    </row>
    <row r="298" spans="1:14" x14ac:dyDescent="0.25">
      <c r="A298" s="293" t="s">
        <v>325</v>
      </c>
      <c r="B298" s="38" t="s">
        <v>2172</v>
      </c>
      <c r="C298" s="65">
        <f>ROW(B137)</f>
        <v>137</v>
      </c>
      <c r="D298" s="293"/>
      <c r="E298" s="66"/>
      <c r="F298" s="66"/>
      <c r="G298" s="161"/>
      <c r="H298" s="22"/>
      <c r="I298" s="38"/>
      <c r="J298" s="65"/>
      <c r="L298" s="66"/>
    </row>
    <row r="299" spans="1:14" x14ac:dyDescent="0.25">
      <c r="A299" s="293" t="s">
        <v>326</v>
      </c>
      <c r="B299" s="38" t="s">
        <v>2173</v>
      </c>
      <c r="C299" s="278"/>
      <c r="D299" s="293"/>
      <c r="E299" s="66"/>
      <c r="F299" s="293"/>
      <c r="G299" s="161"/>
      <c r="H299" s="22"/>
      <c r="I299" s="38"/>
      <c r="J299" s="293" t="s">
        <v>2181</v>
      </c>
      <c r="L299" s="66"/>
    </row>
    <row r="300" spans="1:14" x14ac:dyDescent="0.25">
      <c r="A300" s="293" t="s">
        <v>327</v>
      </c>
      <c r="B300" s="38" t="s">
        <v>2174</v>
      </c>
      <c r="C300" s="65" t="s">
        <v>2184</v>
      </c>
      <c r="D300" s="65" t="s">
        <v>2183</v>
      </c>
      <c r="E300" s="66"/>
      <c r="F300" s="293"/>
      <c r="G300" s="161"/>
      <c r="H300" s="22"/>
      <c r="I300" s="38"/>
      <c r="J300" s="293" t="s">
        <v>2182</v>
      </c>
      <c r="K300" s="65"/>
      <c r="L300" s="66"/>
    </row>
    <row r="301" spans="1:14" hidden="1" outlineLevel="1" x14ac:dyDescent="0.25">
      <c r="A301" s="293" t="s">
        <v>2273</v>
      </c>
      <c r="B301" s="38" t="s">
        <v>2175</v>
      </c>
      <c r="C301" s="65" t="s">
        <v>2185</v>
      </c>
      <c r="D301" s="293"/>
      <c r="E301" s="293"/>
      <c r="F301" s="293"/>
      <c r="G301" s="161"/>
      <c r="H301" s="22"/>
      <c r="I301" s="38"/>
      <c r="J301" s="293" t="s">
        <v>2206</v>
      </c>
      <c r="K301" s="65"/>
      <c r="L301" s="66"/>
    </row>
    <row r="302" spans="1:14" hidden="1" outlineLevel="1" x14ac:dyDescent="0.25">
      <c r="A302" s="293" t="s">
        <v>2274</v>
      </c>
      <c r="B302" s="38" t="s">
        <v>2179</v>
      </c>
      <c r="C302" s="65" t="str">
        <f>ROW('C. HTT Harmonised Glossary'!B18)&amp;" for Harmonised Glossary"</f>
        <v>18 for Harmonised Glossary</v>
      </c>
      <c r="D302" s="293"/>
      <c r="E302" s="293"/>
      <c r="F302" s="293"/>
      <c r="G302" s="161"/>
      <c r="H302" s="22"/>
      <c r="I302" s="38"/>
      <c r="J302" s="293" t="s">
        <v>1168</v>
      </c>
      <c r="K302" s="65"/>
      <c r="L302" s="66"/>
    </row>
    <row r="303" spans="1:14" hidden="1" outlineLevel="1" x14ac:dyDescent="0.25">
      <c r="A303" s="293" t="s">
        <v>2275</v>
      </c>
      <c r="B303" s="38" t="s">
        <v>2176</v>
      </c>
      <c r="C303" s="65">
        <f>ROW(B65)</f>
        <v>65</v>
      </c>
      <c r="D303" s="293"/>
      <c r="E303" s="293"/>
      <c r="F303" s="293"/>
      <c r="G303" s="161"/>
      <c r="H303" s="22"/>
      <c r="I303" s="38"/>
      <c r="J303" s="65"/>
      <c r="K303" s="65"/>
      <c r="L303" s="66"/>
    </row>
    <row r="304" spans="1:14" hidden="1" outlineLevel="1" x14ac:dyDescent="0.25">
      <c r="A304" s="293" t="s">
        <v>2276</v>
      </c>
      <c r="B304" s="38" t="s">
        <v>2177</v>
      </c>
      <c r="C304" s="65">
        <f>ROW(B88)</f>
        <v>88</v>
      </c>
      <c r="D304" s="293"/>
      <c r="E304" s="293"/>
      <c r="F304" s="293"/>
      <c r="G304" s="161"/>
      <c r="H304" s="22"/>
      <c r="I304" s="38"/>
      <c r="J304" s="65"/>
      <c r="K304" s="65"/>
      <c r="L304" s="66"/>
    </row>
    <row r="305" spans="1:14" hidden="1" outlineLevel="1" x14ac:dyDescent="0.25">
      <c r="A305" s="293" t="s">
        <v>2277</v>
      </c>
      <c r="B305" s="38" t="s">
        <v>2178</v>
      </c>
      <c r="C305" s="65" t="s">
        <v>2208</v>
      </c>
      <c r="D305" s="293"/>
      <c r="E305" s="66"/>
      <c r="F305" s="293"/>
      <c r="G305" s="161"/>
      <c r="H305" s="22"/>
      <c r="I305" s="38"/>
      <c r="J305" s="65"/>
      <c r="K305" s="65"/>
      <c r="L305" s="66"/>
      <c r="N305" s="52"/>
    </row>
    <row r="306" spans="1:14" hidden="1" outlineLevel="1" x14ac:dyDescent="0.25">
      <c r="A306" s="293" t="s">
        <v>2278</v>
      </c>
      <c r="B306" s="38" t="s">
        <v>2180</v>
      </c>
      <c r="C306" s="65">
        <v>44</v>
      </c>
      <c r="D306" s="293"/>
      <c r="E306" s="66"/>
      <c r="F306" s="293"/>
      <c r="G306" s="161"/>
      <c r="H306" s="22"/>
      <c r="I306" s="38"/>
      <c r="J306" s="65"/>
      <c r="K306" s="65"/>
      <c r="L306" s="66"/>
      <c r="N306" s="52"/>
    </row>
    <row r="307" spans="1:14" hidden="1" outlineLevel="1" x14ac:dyDescent="0.25">
      <c r="A307" s="293" t="s">
        <v>2279</v>
      </c>
      <c r="B307" s="38" t="s">
        <v>2207</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G307" s="161"/>
      <c r="H307" s="22"/>
      <c r="I307" s="38"/>
      <c r="J307" s="65"/>
      <c r="K307" s="65"/>
      <c r="L307" s="66"/>
      <c r="N307" s="52"/>
    </row>
    <row r="308" spans="1:14" hidden="1" outlineLevel="1" x14ac:dyDescent="0.25">
      <c r="A308" s="24" t="s">
        <v>328</v>
      </c>
      <c r="B308" s="38"/>
      <c r="E308" s="66"/>
      <c r="H308" s="22"/>
      <c r="I308" s="38"/>
      <c r="J308" s="65"/>
      <c r="K308" s="65"/>
      <c r="L308" s="66"/>
      <c r="N308" s="52"/>
    </row>
    <row r="309" spans="1:14" hidden="1" outlineLevel="1" x14ac:dyDescent="0.25">
      <c r="A309" s="293" t="s">
        <v>329</v>
      </c>
      <c r="E309" s="66"/>
      <c r="H309" s="22"/>
      <c r="I309" s="38"/>
      <c r="J309" s="65"/>
      <c r="K309" s="65"/>
      <c r="L309" s="66"/>
      <c r="N309" s="52"/>
    </row>
    <row r="310" spans="1:14" hidden="1" outlineLevel="1" x14ac:dyDescent="0.25">
      <c r="A310" s="293" t="s">
        <v>330</v>
      </c>
      <c r="H310" s="22"/>
      <c r="N310" s="52"/>
    </row>
    <row r="311" spans="1:14" ht="37.5" collapsed="1" x14ac:dyDescent="0.25">
      <c r="A311" s="35"/>
      <c r="B311" s="34" t="s">
        <v>26</v>
      </c>
      <c r="C311" s="35"/>
      <c r="D311" s="35"/>
      <c r="E311" s="35"/>
      <c r="F311" s="35"/>
      <c r="G311" s="36"/>
      <c r="H311" s="22"/>
      <c r="I311" s="27"/>
      <c r="J311" s="29"/>
      <c r="K311" s="29"/>
      <c r="L311" s="29"/>
      <c r="M311" s="29"/>
      <c r="N311" s="52"/>
    </row>
    <row r="312" spans="1:14" x14ac:dyDescent="0.25">
      <c r="A312" s="293" t="s">
        <v>5</v>
      </c>
      <c r="B312" s="46" t="s">
        <v>2186</v>
      </c>
      <c r="C312" s="429" t="s">
        <v>769</v>
      </c>
      <c r="H312" s="22"/>
      <c r="I312" s="46"/>
      <c r="J312" s="65"/>
      <c r="N312" s="52"/>
    </row>
    <row r="313" spans="1:14" hidden="1" outlineLevel="1" x14ac:dyDescent="0.25">
      <c r="A313" s="293" t="s">
        <v>2271</v>
      </c>
      <c r="B313" s="46" t="s">
        <v>2187</v>
      </c>
      <c r="C313" s="429" t="s">
        <v>769</v>
      </c>
      <c r="H313" s="22"/>
      <c r="I313" s="46"/>
      <c r="J313" s="65"/>
      <c r="N313" s="52"/>
    </row>
    <row r="314" spans="1:14" hidden="1" outlineLevel="1" x14ac:dyDescent="0.25">
      <c r="A314" s="293" t="s">
        <v>2272</v>
      </c>
      <c r="B314" s="46" t="s">
        <v>2188</v>
      </c>
      <c r="C314" s="429" t="s">
        <v>769</v>
      </c>
      <c r="H314" s="22"/>
      <c r="I314" s="46"/>
      <c r="J314" s="65"/>
      <c r="N314" s="52"/>
    </row>
    <row r="315" spans="1:14" hidden="1" outlineLevel="1" x14ac:dyDescent="0.25">
      <c r="A315" s="24" t="s">
        <v>331</v>
      </c>
      <c r="B315" s="46"/>
      <c r="C315" s="65"/>
      <c r="H315" s="22"/>
      <c r="I315" s="46"/>
      <c r="J315" s="65"/>
      <c r="N315" s="52"/>
    </row>
    <row r="316" spans="1:14" hidden="1" outlineLevel="1" x14ac:dyDescent="0.25">
      <c r="A316" s="293" t="s">
        <v>332</v>
      </c>
      <c r="B316" s="46"/>
      <c r="C316" s="65"/>
      <c r="H316" s="22"/>
      <c r="I316" s="46"/>
      <c r="J316" s="65"/>
      <c r="N316" s="52"/>
    </row>
    <row r="317" spans="1:14" hidden="1" outlineLevel="1" x14ac:dyDescent="0.25">
      <c r="A317" s="293" t="s">
        <v>333</v>
      </c>
      <c r="B317" s="46"/>
      <c r="C317" s="65"/>
      <c r="H317" s="22"/>
      <c r="I317" s="46"/>
      <c r="J317" s="65"/>
      <c r="N317" s="52"/>
    </row>
    <row r="318" spans="1:14" hidden="1" outlineLevel="1" x14ac:dyDescent="0.25">
      <c r="A318" s="293" t="s">
        <v>334</v>
      </c>
      <c r="B318" s="46"/>
      <c r="C318" s="65"/>
      <c r="H318" s="22"/>
      <c r="I318" s="46"/>
      <c r="J318" s="65"/>
      <c r="N318" s="52"/>
    </row>
    <row r="319" spans="1:14" ht="18.75" collapsed="1" x14ac:dyDescent="0.25">
      <c r="A319" s="35"/>
      <c r="B319" s="34" t="s">
        <v>27</v>
      </c>
      <c r="C319" s="35"/>
      <c r="D319" s="35"/>
      <c r="E319" s="35"/>
      <c r="F319" s="35"/>
      <c r="G319" s="36"/>
      <c r="H319" s="22"/>
      <c r="I319" s="27"/>
      <c r="J319" s="29"/>
      <c r="K319" s="29"/>
      <c r="L319" s="29"/>
      <c r="M319" s="29"/>
      <c r="N319" s="52"/>
    </row>
    <row r="320" spans="1:14" ht="15" customHeight="1" outlineLevel="1" x14ac:dyDescent="0.25">
      <c r="A320" s="42"/>
      <c r="B320" s="43" t="s">
        <v>335</v>
      </c>
      <c r="C320" s="42"/>
      <c r="D320" s="42"/>
      <c r="E320" s="44"/>
      <c r="F320" s="45"/>
      <c r="G320" s="45"/>
      <c r="H320" s="22"/>
      <c r="L320" s="22"/>
      <c r="M320" s="22"/>
      <c r="N320" s="52"/>
    </row>
    <row r="321" spans="1:14" outlineLevel="1" x14ac:dyDescent="0.25">
      <c r="A321" s="24" t="s">
        <v>336</v>
      </c>
      <c r="B321" s="38" t="s">
        <v>337</v>
      </c>
      <c r="C321" s="38"/>
      <c r="H321" s="22"/>
      <c r="I321" s="52"/>
      <c r="J321" s="52"/>
      <c r="K321" s="52"/>
      <c r="L321" s="52"/>
      <c r="M321" s="52"/>
      <c r="N321" s="52"/>
    </row>
    <row r="322" spans="1:14" outlineLevel="1" x14ac:dyDescent="0.25">
      <c r="A322" s="24" t="s">
        <v>338</v>
      </c>
      <c r="B322" s="38" t="s">
        <v>339</v>
      </c>
      <c r="C322" s="429" t="s">
        <v>2792</v>
      </c>
      <c r="H322" s="22"/>
      <c r="I322" s="52"/>
      <c r="J322" s="52"/>
      <c r="K322" s="52"/>
      <c r="L322" s="52"/>
      <c r="M322" s="52"/>
      <c r="N322" s="52"/>
    </row>
    <row r="323" spans="1:14" outlineLevel="1" x14ac:dyDescent="0.25">
      <c r="A323" s="24" t="s">
        <v>340</v>
      </c>
      <c r="B323" s="38" t="s">
        <v>341</v>
      </c>
      <c r="C323" s="429" t="s">
        <v>2296</v>
      </c>
      <c r="H323" s="22"/>
      <c r="I323" s="52"/>
      <c r="J323" s="52"/>
      <c r="K323" s="52"/>
      <c r="L323" s="52"/>
      <c r="M323" s="52"/>
      <c r="N323" s="52"/>
    </row>
    <row r="324" spans="1:14" outlineLevel="1" x14ac:dyDescent="0.25">
      <c r="A324" s="24" t="s">
        <v>342</v>
      </c>
      <c r="B324" s="38" t="s">
        <v>343</v>
      </c>
      <c r="C324" s="429" t="s">
        <v>2788</v>
      </c>
      <c r="H324" s="22"/>
      <c r="I324" s="52"/>
      <c r="J324" s="52"/>
      <c r="K324" s="52"/>
      <c r="L324" s="52"/>
      <c r="M324" s="52"/>
      <c r="N324" s="52"/>
    </row>
    <row r="325" spans="1:14" outlineLevel="1" x14ac:dyDescent="0.25">
      <c r="A325" s="24" t="s">
        <v>344</v>
      </c>
      <c r="B325" s="38" t="s">
        <v>345</v>
      </c>
      <c r="H325" s="22"/>
      <c r="I325" s="52"/>
      <c r="J325" s="52"/>
      <c r="K325" s="52"/>
      <c r="L325" s="52"/>
      <c r="M325" s="52"/>
      <c r="N325" s="52"/>
    </row>
    <row r="326" spans="1:14" outlineLevel="1" x14ac:dyDescent="0.25">
      <c r="A326" s="24" t="s">
        <v>346</v>
      </c>
      <c r="B326" s="38" t="s">
        <v>347</v>
      </c>
      <c r="C326" s="429" t="s">
        <v>2296</v>
      </c>
      <c r="H326" s="22"/>
      <c r="I326" s="52"/>
      <c r="J326" s="52"/>
      <c r="K326" s="52"/>
      <c r="L326" s="52"/>
      <c r="M326" s="52"/>
      <c r="N326" s="52"/>
    </row>
    <row r="327" spans="1:14" outlineLevel="1" x14ac:dyDescent="0.25">
      <c r="A327" s="24" t="s">
        <v>348</v>
      </c>
      <c r="B327" s="38" t="s">
        <v>349</v>
      </c>
      <c r="C327" s="429" t="s">
        <v>2296</v>
      </c>
      <c r="H327" s="22"/>
      <c r="I327" s="52"/>
      <c r="J327" s="52"/>
      <c r="K327" s="52"/>
      <c r="L327" s="52"/>
      <c r="M327" s="52"/>
      <c r="N327" s="52"/>
    </row>
    <row r="328" spans="1:14" outlineLevel="1" x14ac:dyDescent="0.25">
      <c r="A328" s="24" t="s">
        <v>350</v>
      </c>
      <c r="B328" s="38" t="s">
        <v>351</v>
      </c>
      <c r="C328" s="428" t="s">
        <v>2795</v>
      </c>
      <c r="H328" s="22"/>
      <c r="I328" s="52"/>
      <c r="J328" s="52"/>
      <c r="K328" s="52"/>
      <c r="L328" s="52"/>
      <c r="M328" s="52"/>
      <c r="N328" s="52"/>
    </row>
    <row r="329" spans="1:14" outlineLevel="1" x14ac:dyDescent="0.25">
      <c r="A329" s="24" t="s">
        <v>352</v>
      </c>
      <c r="B329" s="38" t="s">
        <v>353</v>
      </c>
      <c r="C329" s="24" t="s">
        <v>2316</v>
      </c>
      <c r="H329" s="22"/>
      <c r="I329" s="52"/>
      <c r="J329" s="52"/>
      <c r="K329" s="52"/>
      <c r="L329" s="52"/>
      <c r="M329" s="52"/>
      <c r="N329" s="52"/>
    </row>
    <row r="330" spans="1:14" outlineLevel="1" x14ac:dyDescent="0.25">
      <c r="A330" s="24" t="s">
        <v>354</v>
      </c>
      <c r="B330" s="51" t="s">
        <v>355</v>
      </c>
      <c r="H330" s="22"/>
      <c r="I330" s="52"/>
      <c r="J330" s="52"/>
      <c r="K330" s="52"/>
      <c r="L330" s="52"/>
      <c r="M330" s="52"/>
      <c r="N330" s="52"/>
    </row>
    <row r="331" spans="1:14" outlineLevel="1" x14ac:dyDescent="0.25">
      <c r="A331" s="24" t="s">
        <v>356</v>
      </c>
      <c r="B331" s="51" t="s">
        <v>355</v>
      </c>
      <c r="H331" s="22"/>
      <c r="I331" s="52"/>
      <c r="J331" s="52"/>
      <c r="K331" s="52"/>
      <c r="L331" s="52"/>
      <c r="M331" s="52"/>
      <c r="N331" s="52"/>
    </row>
    <row r="332" spans="1:14" outlineLevel="1" x14ac:dyDescent="0.25">
      <c r="A332" s="24" t="s">
        <v>357</v>
      </c>
      <c r="B332" s="51" t="s">
        <v>355</v>
      </c>
      <c r="H332" s="22"/>
      <c r="I332" s="52"/>
      <c r="J332" s="52"/>
      <c r="K332" s="52"/>
      <c r="L332" s="52"/>
      <c r="M332" s="52"/>
      <c r="N332" s="52"/>
    </row>
    <row r="333" spans="1:14" outlineLevel="1" x14ac:dyDescent="0.25">
      <c r="A333" s="24" t="s">
        <v>358</v>
      </c>
      <c r="B333" s="51" t="s">
        <v>355</v>
      </c>
      <c r="H333" s="22"/>
      <c r="I333" s="52"/>
      <c r="J333" s="52"/>
      <c r="K333" s="52"/>
      <c r="L333" s="52"/>
      <c r="M333" s="52"/>
      <c r="N333" s="52"/>
    </row>
    <row r="334" spans="1:14" outlineLevel="1" x14ac:dyDescent="0.25">
      <c r="A334" s="24" t="s">
        <v>359</v>
      </c>
      <c r="B334" s="51" t="s">
        <v>355</v>
      </c>
      <c r="H334" s="22"/>
      <c r="I334" s="52"/>
      <c r="J334" s="52"/>
      <c r="K334" s="52"/>
      <c r="L334" s="52"/>
      <c r="M334" s="52"/>
      <c r="N334" s="52"/>
    </row>
    <row r="335" spans="1:14" outlineLevel="1" x14ac:dyDescent="0.25">
      <c r="A335" s="24" t="s">
        <v>360</v>
      </c>
      <c r="B335" s="51" t="s">
        <v>355</v>
      </c>
      <c r="H335" s="22"/>
      <c r="I335" s="52"/>
      <c r="J335" s="52"/>
      <c r="K335" s="52"/>
      <c r="L335" s="52"/>
      <c r="M335" s="52"/>
      <c r="N335" s="52"/>
    </row>
    <row r="336" spans="1:14" outlineLevel="1" x14ac:dyDescent="0.25">
      <c r="A336" s="24" t="s">
        <v>361</v>
      </c>
      <c r="B336" s="51" t="s">
        <v>355</v>
      </c>
      <c r="H336" s="22"/>
      <c r="I336" s="52"/>
      <c r="J336" s="52"/>
      <c r="K336" s="52"/>
      <c r="L336" s="52"/>
      <c r="M336" s="52"/>
      <c r="N336" s="52"/>
    </row>
    <row r="337" spans="1:14" outlineLevel="1" x14ac:dyDescent="0.25">
      <c r="A337" s="24" t="s">
        <v>362</v>
      </c>
      <c r="B337" s="51" t="s">
        <v>355</v>
      </c>
      <c r="H337" s="22"/>
      <c r="I337" s="52"/>
      <c r="J337" s="52"/>
      <c r="K337" s="52"/>
      <c r="L337" s="52"/>
      <c r="M337" s="52"/>
      <c r="N337" s="52"/>
    </row>
    <row r="338" spans="1:14" outlineLevel="1" x14ac:dyDescent="0.25">
      <c r="A338" s="24" t="s">
        <v>363</v>
      </c>
      <c r="B338" s="51" t="s">
        <v>355</v>
      </c>
      <c r="H338" s="22"/>
      <c r="I338" s="52"/>
      <c r="J338" s="52"/>
      <c r="K338" s="52"/>
      <c r="L338" s="52"/>
      <c r="M338" s="52"/>
      <c r="N338" s="52"/>
    </row>
    <row r="339" spans="1:14" outlineLevel="1" x14ac:dyDescent="0.25">
      <c r="A339" s="24" t="s">
        <v>364</v>
      </c>
      <c r="B339" s="51" t="s">
        <v>355</v>
      </c>
      <c r="H339" s="22"/>
      <c r="I339" s="52"/>
      <c r="J339" s="52"/>
      <c r="K339" s="52"/>
      <c r="L339" s="52"/>
      <c r="M339" s="52"/>
      <c r="N339" s="52"/>
    </row>
    <row r="340" spans="1:14" outlineLevel="1" x14ac:dyDescent="0.25">
      <c r="A340" s="24" t="s">
        <v>365</v>
      </c>
      <c r="B340" s="51" t="s">
        <v>355</v>
      </c>
      <c r="H340" s="22"/>
      <c r="I340" s="52"/>
      <c r="J340" s="52"/>
      <c r="K340" s="52"/>
      <c r="L340" s="52"/>
      <c r="M340" s="52"/>
      <c r="N340" s="52"/>
    </row>
    <row r="341" spans="1:14" outlineLevel="1" x14ac:dyDescent="0.25">
      <c r="A341" s="24" t="s">
        <v>366</v>
      </c>
      <c r="B341" s="51" t="s">
        <v>355</v>
      </c>
      <c r="H341" s="22"/>
      <c r="I341" s="52"/>
      <c r="J341" s="52"/>
      <c r="K341" s="52"/>
      <c r="L341" s="52"/>
      <c r="M341" s="52"/>
      <c r="N341" s="52"/>
    </row>
    <row r="342" spans="1:14" outlineLevel="1" x14ac:dyDescent="0.25">
      <c r="A342" s="24" t="s">
        <v>367</v>
      </c>
      <c r="B342" s="51" t="s">
        <v>355</v>
      </c>
      <c r="H342" s="22"/>
      <c r="I342" s="52"/>
      <c r="J342" s="52"/>
      <c r="K342" s="52"/>
      <c r="L342" s="52"/>
      <c r="M342" s="52"/>
      <c r="N342" s="52"/>
    </row>
    <row r="343" spans="1:14" outlineLevel="1" x14ac:dyDescent="0.25">
      <c r="A343" s="24" t="s">
        <v>368</v>
      </c>
      <c r="B343" s="51" t="s">
        <v>355</v>
      </c>
      <c r="H343" s="22"/>
      <c r="I343" s="52"/>
      <c r="J343" s="52"/>
      <c r="K343" s="52"/>
      <c r="L343" s="52"/>
      <c r="M343" s="52"/>
      <c r="N343" s="52"/>
    </row>
    <row r="344" spans="1:14" outlineLevel="1" x14ac:dyDescent="0.25">
      <c r="A344" s="24" t="s">
        <v>369</v>
      </c>
      <c r="B344" s="51" t="s">
        <v>355</v>
      </c>
      <c r="H344" s="22"/>
      <c r="I344" s="52"/>
      <c r="J344" s="52"/>
      <c r="K344" s="52"/>
      <c r="L344" s="52"/>
      <c r="M344" s="52"/>
      <c r="N344" s="52"/>
    </row>
    <row r="345" spans="1:14" outlineLevel="1" x14ac:dyDescent="0.25">
      <c r="A345" s="24" t="s">
        <v>370</v>
      </c>
      <c r="B345" s="51" t="s">
        <v>355</v>
      </c>
      <c r="H345" s="22"/>
      <c r="I345" s="52"/>
      <c r="J345" s="52"/>
      <c r="K345" s="52"/>
      <c r="L345" s="52"/>
      <c r="M345" s="52"/>
      <c r="N345" s="52"/>
    </row>
    <row r="346" spans="1:14" outlineLevel="1" x14ac:dyDescent="0.25">
      <c r="A346" s="24" t="s">
        <v>371</v>
      </c>
      <c r="B346" s="51" t="s">
        <v>355</v>
      </c>
      <c r="H346" s="22"/>
      <c r="I346" s="52"/>
      <c r="J346" s="52"/>
      <c r="K346" s="52"/>
      <c r="L346" s="52"/>
      <c r="M346" s="52"/>
      <c r="N346" s="52"/>
    </row>
    <row r="347" spans="1:14" outlineLevel="1" x14ac:dyDescent="0.25">
      <c r="A347" s="24" t="s">
        <v>372</v>
      </c>
      <c r="B347" s="51" t="s">
        <v>355</v>
      </c>
      <c r="H347" s="22"/>
      <c r="I347" s="52"/>
      <c r="J347" s="52"/>
      <c r="K347" s="52"/>
      <c r="L347" s="52"/>
      <c r="M347" s="52"/>
      <c r="N347" s="52"/>
    </row>
    <row r="348" spans="1:14" outlineLevel="1" x14ac:dyDescent="0.25">
      <c r="A348" s="24" t="s">
        <v>373</v>
      </c>
      <c r="B348" s="51" t="s">
        <v>355</v>
      </c>
      <c r="H348" s="22"/>
      <c r="I348" s="52"/>
      <c r="J348" s="52"/>
      <c r="K348" s="52"/>
      <c r="L348" s="52"/>
      <c r="M348" s="52"/>
      <c r="N348" s="52"/>
    </row>
    <row r="349" spans="1:14" outlineLevel="1" x14ac:dyDescent="0.25">
      <c r="A349" s="24" t="s">
        <v>374</v>
      </c>
      <c r="B349" s="51" t="s">
        <v>355</v>
      </c>
      <c r="H349" s="22"/>
      <c r="I349" s="52"/>
      <c r="J349" s="52"/>
      <c r="K349" s="52"/>
      <c r="L349" s="52"/>
      <c r="M349" s="52"/>
      <c r="N349" s="52"/>
    </row>
    <row r="350" spans="1:14" outlineLevel="1" x14ac:dyDescent="0.25">
      <c r="A350" s="24" t="s">
        <v>375</v>
      </c>
      <c r="B350" s="51" t="s">
        <v>355</v>
      </c>
      <c r="H350" s="22"/>
      <c r="I350" s="52"/>
      <c r="J350" s="52"/>
      <c r="K350" s="52"/>
      <c r="L350" s="52"/>
      <c r="M350" s="52"/>
      <c r="N350" s="52"/>
    </row>
    <row r="351" spans="1:14" outlineLevel="1" x14ac:dyDescent="0.25">
      <c r="A351" s="24" t="s">
        <v>376</v>
      </c>
      <c r="B351" s="51" t="s">
        <v>355</v>
      </c>
      <c r="H351" s="22"/>
      <c r="I351" s="52"/>
      <c r="J351" s="52"/>
      <c r="K351" s="52"/>
      <c r="L351" s="52"/>
      <c r="M351" s="52"/>
      <c r="N351" s="52"/>
    </row>
    <row r="352" spans="1:14" outlineLevel="1" x14ac:dyDescent="0.25">
      <c r="A352" s="24" t="s">
        <v>377</v>
      </c>
      <c r="B352" s="51" t="s">
        <v>355</v>
      </c>
      <c r="H352" s="22"/>
      <c r="I352" s="52"/>
      <c r="J352" s="52"/>
      <c r="K352" s="52"/>
      <c r="L352" s="52"/>
      <c r="M352" s="52"/>
      <c r="N352" s="52"/>
    </row>
    <row r="353" spans="1:14" outlineLevel="1" x14ac:dyDescent="0.25">
      <c r="A353" s="24" t="s">
        <v>378</v>
      </c>
      <c r="B353" s="51" t="s">
        <v>355</v>
      </c>
      <c r="H353" s="22"/>
      <c r="I353" s="52"/>
      <c r="J353" s="52"/>
      <c r="K353" s="52"/>
      <c r="L353" s="52"/>
      <c r="M353" s="52"/>
      <c r="N353" s="52"/>
    </row>
    <row r="354" spans="1:14" outlineLevel="1" x14ac:dyDescent="0.25">
      <c r="A354" s="24" t="s">
        <v>379</v>
      </c>
      <c r="B354" s="51" t="s">
        <v>355</v>
      </c>
      <c r="H354" s="22"/>
      <c r="I354" s="52"/>
      <c r="J354" s="52"/>
      <c r="K354" s="52"/>
      <c r="L354" s="52"/>
      <c r="M354" s="52"/>
      <c r="N354" s="52"/>
    </row>
    <row r="355" spans="1:14" outlineLevel="1" x14ac:dyDescent="0.25">
      <c r="A355" s="24" t="s">
        <v>380</v>
      </c>
      <c r="B355" s="51" t="s">
        <v>355</v>
      </c>
      <c r="H355" s="22"/>
      <c r="I355" s="52"/>
      <c r="J355" s="52"/>
      <c r="K355" s="52"/>
      <c r="L355" s="52"/>
      <c r="M355" s="52"/>
      <c r="N355" s="52"/>
    </row>
    <row r="356" spans="1:14" outlineLevel="1" x14ac:dyDescent="0.25">
      <c r="A356" s="24" t="s">
        <v>381</v>
      </c>
      <c r="B356" s="51" t="s">
        <v>355</v>
      </c>
      <c r="H356" s="22"/>
      <c r="I356" s="52"/>
      <c r="J356" s="52"/>
      <c r="K356" s="52"/>
      <c r="L356" s="52"/>
      <c r="M356" s="52"/>
      <c r="N356" s="52"/>
    </row>
    <row r="357" spans="1:14" outlineLevel="1" x14ac:dyDescent="0.25">
      <c r="A357" s="24" t="s">
        <v>382</v>
      </c>
      <c r="B357" s="51" t="s">
        <v>355</v>
      </c>
      <c r="H357" s="22"/>
      <c r="I357" s="52"/>
      <c r="J357" s="52"/>
      <c r="K357" s="52"/>
      <c r="L357" s="52"/>
      <c r="M357" s="52"/>
      <c r="N357" s="52"/>
    </row>
    <row r="358" spans="1:14" outlineLevel="1" x14ac:dyDescent="0.25">
      <c r="A358" s="24" t="s">
        <v>383</v>
      </c>
      <c r="B358" s="51" t="s">
        <v>355</v>
      </c>
      <c r="H358" s="22"/>
      <c r="I358" s="52"/>
      <c r="J358" s="52"/>
      <c r="K358" s="52"/>
      <c r="L358" s="52"/>
      <c r="M358" s="52"/>
      <c r="N358" s="52"/>
    </row>
    <row r="359" spans="1:14" outlineLevel="1" x14ac:dyDescent="0.25">
      <c r="A359" s="24" t="s">
        <v>384</v>
      </c>
      <c r="B359" s="51" t="s">
        <v>355</v>
      </c>
      <c r="H359" s="22"/>
      <c r="I359" s="52"/>
      <c r="J359" s="52"/>
      <c r="K359" s="52"/>
      <c r="L359" s="52"/>
      <c r="M359" s="52"/>
      <c r="N359" s="52"/>
    </row>
    <row r="360" spans="1:14" outlineLevel="1" x14ac:dyDescent="0.25">
      <c r="A360" s="24" t="s">
        <v>385</v>
      </c>
      <c r="B360" s="51" t="s">
        <v>355</v>
      </c>
      <c r="H360" s="22"/>
      <c r="I360" s="52"/>
      <c r="J360" s="52"/>
      <c r="K360" s="52"/>
      <c r="L360" s="52"/>
      <c r="M360" s="52"/>
      <c r="N360" s="52"/>
    </row>
    <row r="361" spans="1:14" outlineLevel="1" x14ac:dyDescent="0.25">
      <c r="A361" s="24" t="s">
        <v>386</v>
      </c>
      <c r="B361" s="51" t="s">
        <v>355</v>
      </c>
      <c r="H361" s="22"/>
      <c r="I361" s="52"/>
      <c r="J361" s="52"/>
      <c r="K361" s="52"/>
      <c r="L361" s="52"/>
      <c r="M361" s="52"/>
      <c r="N361" s="52"/>
    </row>
    <row r="362" spans="1:14" outlineLevel="1" x14ac:dyDescent="0.25">
      <c r="A362" s="24" t="s">
        <v>387</v>
      </c>
      <c r="B362" s="51" t="s">
        <v>355</v>
      </c>
      <c r="H362" s="22"/>
      <c r="I362" s="52"/>
      <c r="J362" s="52"/>
      <c r="K362" s="52"/>
      <c r="L362" s="52"/>
      <c r="M362" s="52"/>
      <c r="N362" s="52"/>
    </row>
    <row r="363" spans="1:14" outlineLevel="1" x14ac:dyDescent="0.25">
      <c r="A363" s="24" t="s">
        <v>388</v>
      </c>
      <c r="B363" s="51" t="s">
        <v>355</v>
      </c>
      <c r="H363" s="22"/>
      <c r="I363" s="52"/>
      <c r="J363" s="52"/>
      <c r="K363" s="52"/>
      <c r="L363" s="52"/>
      <c r="M363" s="52"/>
      <c r="N363" s="52"/>
    </row>
    <row r="364" spans="1:14" outlineLevel="1" x14ac:dyDescent="0.25">
      <c r="A364" s="24" t="s">
        <v>389</v>
      </c>
      <c r="B364" s="51" t="s">
        <v>355</v>
      </c>
      <c r="H364" s="22"/>
      <c r="I364" s="52"/>
      <c r="J364" s="52"/>
      <c r="K364" s="52"/>
      <c r="L364" s="52"/>
      <c r="M364" s="52"/>
      <c r="N364" s="52"/>
    </row>
    <row r="365" spans="1:14" outlineLevel="1" x14ac:dyDescent="0.25">
      <c r="A365" s="24" t="s">
        <v>390</v>
      </c>
      <c r="B365" s="51" t="s">
        <v>355</v>
      </c>
      <c r="H365" s="22"/>
      <c r="I365" s="52"/>
      <c r="J365" s="52"/>
      <c r="K365" s="52"/>
      <c r="L365" s="52"/>
      <c r="M365" s="52"/>
      <c r="N365" s="52"/>
    </row>
    <row r="366" spans="1:14" x14ac:dyDescent="0.25">
      <c r="H366" s="22"/>
      <c r="I366" s="52"/>
      <c r="J366" s="52"/>
      <c r="K366" s="52"/>
      <c r="L366" s="52"/>
      <c r="M366" s="52"/>
      <c r="N366" s="52"/>
    </row>
    <row r="367" spans="1:14" x14ac:dyDescent="0.25">
      <c r="H367" s="22"/>
      <c r="I367" s="52"/>
      <c r="J367" s="52"/>
      <c r="K367" s="52"/>
      <c r="L367" s="52"/>
      <c r="M367" s="52"/>
      <c r="N367" s="52"/>
    </row>
    <row r="368" spans="1:14" x14ac:dyDescent="0.25">
      <c r="H368" s="22"/>
      <c r="I368" s="52"/>
      <c r="J368" s="52"/>
      <c r="K368" s="52"/>
      <c r="L368" s="52"/>
      <c r="M368" s="52"/>
      <c r="N368" s="52"/>
    </row>
    <row r="369" spans="8:8" s="52" customFormat="1" x14ac:dyDescent="0.25">
      <c r="H369" s="22"/>
    </row>
    <row r="370" spans="8:8" s="52" customFormat="1" x14ac:dyDescent="0.25">
      <c r="H370" s="22"/>
    </row>
    <row r="371" spans="8:8" s="52" customFormat="1" x14ac:dyDescent="0.25">
      <c r="H371" s="22"/>
    </row>
    <row r="372" spans="8:8" s="52" customFormat="1" x14ac:dyDescent="0.25">
      <c r="H372" s="22"/>
    </row>
    <row r="373" spans="8:8" s="52" customFormat="1" x14ac:dyDescent="0.25">
      <c r="H373" s="22"/>
    </row>
    <row r="374" spans="8:8" s="52" customFormat="1" x14ac:dyDescent="0.25">
      <c r="H374" s="22"/>
    </row>
    <row r="375" spans="8:8" s="52" customFormat="1" x14ac:dyDescent="0.25">
      <c r="H375" s="22"/>
    </row>
    <row r="376" spans="8:8" s="52" customFormat="1" x14ac:dyDescent="0.25">
      <c r="H376" s="22"/>
    </row>
    <row r="377" spans="8:8" s="52" customFormat="1" x14ac:dyDescent="0.25">
      <c r="H377" s="22"/>
    </row>
    <row r="378" spans="8:8" s="52" customFormat="1" x14ac:dyDescent="0.25">
      <c r="H378" s="22"/>
    </row>
    <row r="379" spans="8:8" s="52" customFormat="1" x14ac:dyDescent="0.25">
      <c r="H379" s="22"/>
    </row>
    <row r="380" spans="8:8" s="52" customFormat="1" x14ac:dyDescent="0.25">
      <c r="H380" s="22"/>
    </row>
    <row r="381" spans="8:8" s="52" customFormat="1" x14ac:dyDescent="0.25">
      <c r="H381" s="22"/>
    </row>
    <row r="382" spans="8:8" s="52" customFormat="1" x14ac:dyDescent="0.25">
      <c r="H382" s="22"/>
    </row>
    <row r="383" spans="8:8" s="52" customFormat="1" x14ac:dyDescent="0.25">
      <c r="H383" s="22"/>
    </row>
    <row r="384" spans="8:8" s="52" customFormat="1" x14ac:dyDescent="0.25">
      <c r="H384" s="22"/>
    </row>
    <row r="385" spans="8:8" s="52" customFormat="1" x14ac:dyDescent="0.25">
      <c r="H385" s="22"/>
    </row>
    <row r="386" spans="8:8" s="52" customFormat="1" x14ac:dyDescent="0.25">
      <c r="H386" s="22"/>
    </row>
    <row r="387" spans="8:8" s="52" customFormat="1" x14ac:dyDescent="0.25">
      <c r="H387" s="22"/>
    </row>
    <row r="388" spans="8:8" s="52" customFormat="1" x14ac:dyDescent="0.25">
      <c r="H388" s="22"/>
    </row>
    <row r="389" spans="8:8" s="52" customFormat="1" x14ac:dyDescent="0.25">
      <c r="H389" s="22"/>
    </row>
    <row r="390" spans="8:8" s="52" customFormat="1" x14ac:dyDescent="0.25">
      <c r="H390" s="22"/>
    </row>
    <row r="391" spans="8:8" s="52" customFormat="1" x14ac:dyDescent="0.25">
      <c r="H391" s="22"/>
    </row>
    <row r="392" spans="8:8" s="52" customFormat="1" x14ac:dyDescent="0.25">
      <c r="H392" s="22"/>
    </row>
    <row r="393" spans="8:8" s="52" customFormat="1" x14ac:dyDescent="0.25">
      <c r="H393" s="22"/>
    </row>
    <row r="394" spans="8:8" s="52" customFormat="1" x14ac:dyDescent="0.25">
      <c r="H394" s="22"/>
    </row>
    <row r="395" spans="8:8" s="52" customFormat="1" x14ac:dyDescent="0.25">
      <c r="H395" s="22"/>
    </row>
    <row r="396" spans="8:8" s="52" customFormat="1" x14ac:dyDescent="0.25">
      <c r="H396" s="22"/>
    </row>
    <row r="397" spans="8:8" s="52" customFormat="1" x14ac:dyDescent="0.25">
      <c r="H397" s="22"/>
    </row>
    <row r="398" spans="8:8" s="52" customFormat="1" x14ac:dyDescent="0.25">
      <c r="H398" s="22"/>
    </row>
    <row r="399" spans="8:8" s="52" customFormat="1" x14ac:dyDescent="0.25">
      <c r="H399" s="22"/>
    </row>
    <row r="400" spans="8:8" s="52" customFormat="1" x14ac:dyDescent="0.25">
      <c r="H400" s="22"/>
    </row>
    <row r="401" spans="8:8" s="52" customFormat="1" x14ac:dyDescent="0.25">
      <c r="H401" s="22"/>
    </row>
    <row r="402" spans="8:8" s="52" customFormat="1" x14ac:dyDescent="0.25">
      <c r="H402" s="22"/>
    </row>
    <row r="403" spans="8:8" s="52" customFormat="1" x14ac:dyDescent="0.25">
      <c r="H403" s="22"/>
    </row>
    <row r="404" spans="8:8" s="52" customFormat="1" x14ac:dyDescent="0.25">
      <c r="H404" s="22"/>
    </row>
    <row r="405" spans="8:8" s="52" customFormat="1" x14ac:dyDescent="0.25">
      <c r="H405" s="22"/>
    </row>
    <row r="406" spans="8:8" s="52" customFormat="1" x14ac:dyDescent="0.25">
      <c r="H406" s="22"/>
    </row>
    <row r="407" spans="8:8" s="52" customFormat="1" x14ac:dyDescent="0.25">
      <c r="H407" s="22"/>
    </row>
    <row r="408" spans="8:8" s="52" customFormat="1" x14ac:dyDescent="0.25">
      <c r="H408" s="22"/>
    </row>
    <row r="409" spans="8:8" s="52" customFormat="1" x14ac:dyDescent="0.25">
      <c r="H409" s="22"/>
    </row>
    <row r="410" spans="8:8" s="52" customFormat="1" x14ac:dyDescent="0.25">
      <c r="H410" s="22"/>
    </row>
    <row r="411" spans="8:8" s="52" customFormat="1" x14ac:dyDescent="0.25">
      <c r="H411" s="22"/>
    </row>
    <row r="412" spans="8:8" s="52" customFormat="1" x14ac:dyDescent="0.25">
      <c r="H412" s="22"/>
    </row>
    <row r="413" spans="8:8" s="52" customFormat="1" x14ac:dyDescent="0.25">
      <c r="H413" s="22"/>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12" sqref="C12"/>
    </sheetView>
  </sheetViews>
  <sheetFormatPr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2" customWidth="1"/>
    <col min="8" max="16384" width="8.85546875" style="93"/>
  </cols>
  <sheetData>
    <row r="1" spans="1:7" ht="31.5" x14ac:dyDescent="0.25">
      <c r="A1" s="134" t="s">
        <v>391</v>
      </c>
      <c r="B1" s="134"/>
      <c r="C1" s="92"/>
      <c r="D1" s="92"/>
      <c r="E1" s="92"/>
      <c r="F1" s="307" t="s">
        <v>2281</v>
      </c>
    </row>
    <row r="2" spans="1:7" ht="15.75" thickBot="1" x14ac:dyDescent="0.3">
      <c r="A2" s="92"/>
      <c r="B2" s="92"/>
      <c r="C2" s="92"/>
      <c r="D2" s="92"/>
      <c r="E2" s="92"/>
      <c r="F2" s="92"/>
    </row>
    <row r="3" spans="1:7" ht="19.5" thickBot="1" x14ac:dyDescent="0.3">
      <c r="A3" s="94"/>
      <c r="B3" s="95" t="s">
        <v>20</v>
      </c>
      <c r="C3" s="439" t="s">
        <v>1099</v>
      </c>
      <c r="D3" s="94"/>
      <c r="E3" s="94"/>
      <c r="F3" s="92"/>
      <c r="G3" s="94"/>
    </row>
    <row r="4" spans="1:7" ht="15.75" thickBot="1" x14ac:dyDescent="0.3"/>
    <row r="5" spans="1:7" ht="18.75" x14ac:dyDescent="0.25">
      <c r="A5" s="97"/>
      <c r="B5" s="98" t="s">
        <v>392</v>
      </c>
      <c r="C5" s="97"/>
      <c r="E5" s="99"/>
      <c r="F5" s="99"/>
    </row>
    <row r="6" spans="1:7" x14ac:dyDescent="0.25">
      <c r="B6" s="100" t="s">
        <v>393</v>
      </c>
    </row>
    <row r="7" spans="1:7" x14ac:dyDescent="0.25">
      <c r="B7" s="101" t="s">
        <v>394</v>
      </c>
    </row>
    <row r="8" spans="1:7" ht="15.75" thickBot="1" x14ac:dyDescent="0.3">
      <c r="B8" s="102" t="s">
        <v>395</v>
      </c>
    </row>
    <row r="9" spans="1:7" x14ac:dyDescent="0.25">
      <c r="B9" s="103"/>
    </row>
    <row r="10" spans="1:7" ht="37.5" x14ac:dyDescent="0.25">
      <c r="A10" s="104" t="s">
        <v>28</v>
      </c>
      <c r="B10" s="104" t="s">
        <v>393</v>
      </c>
      <c r="C10" s="105"/>
      <c r="D10" s="105"/>
      <c r="E10" s="105"/>
      <c r="F10" s="105"/>
      <c r="G10" s="106"/>
    </row>
    <row r="11" spans="1:7" ht="15" customHeight="1" x14ac:dyDescent="0.25">
      <c r="A11" s="107"/>
      <c r="B11" s="108" t="s">
        <v>396</v>
      </c>
      <c r="C11" s="107" t="s">
        <v>58</v>
      </c>
      <c r="D11" s="107"/>
      <c r="E11" s="107"/>
      <c r="F11" s="109" t="s">
        <v>397</v>
      </c>
      <c r="G11" s="109"/>
    </row>
    <row r="12" spans="1:7" x14ac:dyDescent="0.25">
      <c r="A12" s="96" t="s">
        <v>398</v>
      </c>
      <c r="B12" s="96" t="s">
        <v>399</v>
      </c>
      <c r="C12" s="188">
        <v>6739.8102580000004</v>
      </c>
      <c r="F12" s="150">
        <f>IF($C$15=0,"",IF(C12="[for completion]","",C12/$C$15))</f>
        <v>1</v>
      </c>
    </row>
    <row r="13" spans="1:7" x14ac:dyDescent="0.25">
      <c r="A13" s="96" t="s">
        <v>400</v>
      </c>
      <c r="B13" s="96" t="s">
        <v>401</v>
      </c>
      <c r="C13" s="188">
        <v>0</v>
      </c>
      <c r="F13" s="150">
        <f>IF($C$15=0,"",IF(C13="[for completion]","",C13/$C$15))</f>
        <v>0</v>
      </c>
    </row>
    <row r="14" spans="1:7" x14ac:dyDescent="0.25">
      <c r="A14" s="96" t="s">
        <v>402</v>
      </c>
      <c r="B14" s="96" t="s">
        <v>86</v>
      </c>
      <c r="C14" s="151">
        <v>0</v>
      </c>
      <c r="F14" s="150">
        <f>IF($C$15=0,"",IF(C14="[for completion]","",C14/$C$15))</f>
        <v>0</v>
      </c>
    </row>
    <row r="15" spans="1:7" x14ac:dyDescent="0.25">
      <c r="A15" s="96" t="s">
        <v>403</v>
      </c>
      <c r="B15" s="111" t="s">
        <v>88</v>
      </c>
      <c r="C15" s="151">
        <f>SUM(C12:C14)</f>
        <v>6739.8102580000004</v>
      </c>
      <c r="F15" s="130">
        <f>SUM(F12:F14)</f>
        <v>1</v>
      </c>
    </row>
    <row r="16" spans="1:7" outlineLevel="1" x14ac:dyDescent="0.25">
      <c r="A16" s="96" t="s">
        <v>404</v>
      </c>
      <c r="B16" s="113" t="s">
        <v>405</v>
      </c>
      <c r="C16" s="151"/>
      <c r="F16" s="150">
        <f t="shared" ref="F16:F26" si="0">IF($C$15=0,"",IF(C16="[for completion]","",C16/$C$15))</f>
        <v>0</v>
      </c>
    </row>
    <row r="17" spans="1:7" outlineLevel="1" x14ac:dyDescent="0.25">
      <c r="A17" s="96" t="s">
        <v>406</v>
      </c>
      <c r="B17" s="113" t="s">
        <v>948</v>
      </c>
      <c r="C17" s="151"/>
      <c r="F17" s="150">
        <f t="shared" si="0"/>
        <v>0</v>
      </c>
    </row>
    <row r="18" spans="1:7" outlineLevel="1" x14ac:dyDescent="0.25">
      <c r="A18" s="96" t="s">
        <v>407</v>
      </c>
      <c r="B18" s="113" t="s">
        <v>90</v>
      </c>
      <c r="C18" s="151"/>
      <c r="F18" s="150">
        <f t="shared" si="0"/>
        <v>0</v>
      </c>
    </row>
    <row r="19" spans="1:7" outlineLevel="1" x14ac:dyDescent="0.25">
      <c r="A19" s="96" t="s">
        <v>408</v>
      </c>
      <c r="B19" s="113" t="s">
        <v>90</v>
      </c>
      <c r="C19" s="151"/>
      <c r="F19" s="150">
        <f t="shared" si="0"/>
        <v>0</v>
      </c>
    </row>
    <row r="20" spans="1:7" outlineLevel="1" x14ac:dyDescent="0.25">
      <c r="A20" s="96" t="s">
        <v>409</v>
      </c>
      <c r="B20" s="113" t="s">
        <v>90</v>
      </c>
      <c r="C20" s="151"/>
      <c r="F20" s="150">
        <f t="shared" si="0"/>
        <v>0</v>
      </c>
    </row>
    <row r="21" spans="1:7" outlineLevel="1" x14ac:dyDescent="0.25">
      <c r="A21" s="96" t="s">
        <v>410</v>
      </c>
      <c r="B21" s="113" t="s">
        <v>90</v>
      </c>
      <c r="C21" s="151"/>
      <c r="F21" s="150">
        <f t="shared" si="0"/>
        <v>0</v>
      </c>
    </row>
    <row r="22" spans="1:7" outlineLevel="1" x14ac:dyDescent="0.25">
      <c r="A22" s="96" t="s">
        <v>411</v>
      </c>
      <c r="B22" s="113" t="s">
        <v>90</v>
      </c>
      <c r="C22" s="151"/>
      <c r="F22" s="150">
        <f t="shared" si="0"/>
        <v>0</v>
      </c>
    </row>
    <row r="23" spans="1:7" outlineLevel="1" x14ac:dyDescent="0.25">
      <c r="A23" s="96" t="s">
        <v>412</v>
      </c>
      <c r="B23" s="113" t="s">
        <v>90</v>
      </c>
      <c r="C23" s="151"/>
      <c r="F23" s="150">
        <f t="shared" si="0"/>
        <v>0</v>
      </c>
    </row>
    <row r="24" spans="1:7" outlineLevel="1" x14ac:dyDescent="0.25">
      <c r="A24" s="96" t="s">
        <v>413</v>
      </c>
      <c r="B24" s="113" t="s">
        <v>90</v>
      </c>
      <c r="C24" s="151"/>
      <c r="F24" s="150">
        <f t="shared" si="0"/>
        <v>0</v>
      </c>
    </row>
    <row r="25" spans="1:7" outlineLevel="1" x14ac:dyDescent="0.25">
      <c r="A25" s="96" t="s">
        <v>414</v>
      </c>
      <c r="B25" s="113" t="s">
        <v>90</v>
      </c>
      <c r="C25" s="151"/>
      <c r="F25" s="150">
        <f t="shared" si="0"/>
        <v>0</v>
      </c>
    </row>
    <row r="26" spans="1:7" outlineLevel="1" x14ac:dyDescent="0.25">
      <c r="A26" s="96" t="s">
        <v>415</v>
      </c>
      <c r="B26" s="113" t="s">
        <v>90</v>
      </c>
      <c r="C26" s="152"/>
      <c r="D26" s="93"/>
      <c r="E26" s="93"/>
      <c r="F26" s="150">
        <f t="shared" si="0"/>
        <v>0</v>
      </c>
    </row>
    <row r="27" spans="1:7" ht="15" customHeight="1" x14ac:dyDescent="0.25">
      <c r="A27" s="107"/>
      <c r="B27" s="108" t="s">
        <v>416</v>
      </c>
      <c r="C27" s="107" t="s">
        <v>417</v>
      </c>
      <c r="D27" s="107" t="s">
        <v>418</v>
      </c>
      <c r="E27" s="114"/>
      <c r="F27" s="107" t="s">
        <v>419</v>
      </c>
      <c r="G27" s="109"/>
    </row>
    <row r="28" spans="1:7" x14ac:dyDescent="0.25">
      <c r="A28" s="96" t="s">
        <v>420</v>
      </c>
      <c r="B28" s="96" t="s">
        <v>421</v>
      </c>
      <c r="C28" s="190">
        <v>40160</v>
      </c>
      <c r="D28" s="96">
        <v>0</v>
      </c>
      <c r="F28" s="96">
        <f>IF(AND(C28="[For completion]",D28="[For completion]"),"[For completion]",SUM(C28:D28))</f>
        <v>40160</v>
      </c>
    </row>
    <row r="29" spans="1:7" outlineLevel="1" x14ac:dyDescent="0.25">
      <c r="A29" s="96" t="s">
        <v>422</v>
      </c>
      <c r="B29" s="115" t="s">
        <v>423</v>
      </c>
    </row>
    <row r="30" spans="1:7" outlineLevel="1" x14ac:dyDescent="0.25">
      <c r="A30" s="96" t="s">
        <v>424</v>
      </c>
      <c r="B30" s="115" t="s">
        <v>425</v>
      </c>
    </row>
    <row r="31" spans="1:7" outlineLevel="1" x14ac:dyDescent="0.25">
      <c r="A31" s="96" t="s">
        <v>426</v>
      </c>
      <c r="B31" s="115"/>
    </row>
    <row r="32" spans="1:7" outlineLevel="1" x14ac:dyDescent="0.25">
      <c r="A32" s="96" t="s">
        <v>427</v>
      </c>
      <c r="B32" s="115"/>
    </row>
    <row r="33" spans="1:7" outlineLevel="1" x14ac:dyDescent="0.25">
      <c r="A33" s="96" t="s">
        <v>1112</v>
      </c>
      <c r="B33" s="115"/>
    </row>
    <row r="34" spans="1:7" outlineLevel="1" x14ac:dyDescent="0.25">
      <c r="A34" s="96" t="s">
        <v>1113</v>
      </c>
      <c r="B34" s="115"/>
    </row>
    <row r="35" spans="1:7" ht="15" customHeight="1" x14ac:dyDescent="0.25">
      <c r="A35" s="107"/>
      <c r="B35" s="108" t="s">
        <v>428</v>
      </c>
      <c r="C35" s="107" t="s">
        <v>429</v>
      </c>
      <c r="D35" s="107" t="s">
        <v>430</v>
      </c>
      <c r="E35" s="114"/>
      <c r="F35" s="109" t="s">
        <v>397</v>
      </c>
      <c r="G35" s="109"/>
    </row>
    <row r="36" spans="1:7" x14ac:dyDescent="0.25">
      <c r="A36" s="96" t="s">
        <v>431</v>
      </c>
      <c r="B36" s="96" t="s">
        <v>432</v>
      </c>
      <c r="C36" s="130">
        <v>1.8900563417102508E-3</v>
      </c>
      <c r="D36" s="130">
        <v>0</v>
      </c>
      <c r="E36" s="153"/>
      <c r="F36" s="130">
        <f>C36</f>
        <v>1.8900563417102508E-3</v>
      </c>
    </row>
    <row r="37" spans="1:7" outlineLevel="1" x14ac:dyDescent="0.25">
      <c r="A37" s="96" t="s">
        <v>433</v>
      </c>
      <c r="C37" s="130"/>
      <c r="D37" s="130"/>
      <c r="E37" s="153"/>
      <c r="F37" s="130"/>
    </row>
    <row r="38" spans="1:7" outlineLevel="1" x14ac:dyDescent="0.25">
      <c r="A38" s="96" t="s">
        <v>434</v>
      </c>
      <c r="C38" s="130"/>
      <c r="D38" s="130"/>
      <c r="E38" s="153"/>
      <c r="F38" s="130"/>
    </row>
    <row r="39" spans="1:7" outlineLevel="1" x14ac:dyDescent="0.25">
      <c r="A39" s="96" t="s">
        <v>435</v>
      </c>
      <c r="C39" s="130"/>
      <c r="D39" s="130"/>
      <c r="E39" s="153"/>
      <c r="F39" s="130"/>
    </row>
    <row r="40" spans="1:7" outlineLevel="1" x14ac:dyDescent="0.25">
      <c r="A40" s="96" t="s">
        <v>436</v>
      </c>
      <c r="C40" s="130"/>
      <c r="D40" s="130"/>
      <c r="E40" s="153"/>
      <c r="F40" s="130"/>
    </row>
    <row r="41" spans="1:7" outlineLevel="1" x14ac:dyDescent="0.25">
      <c r="A41" s="96" t="s">
        <v>437</v>
      </c>
      <c r="C41" s="130"/>
      <c r="D41" s="130"/>
      <c r="E41" s="153"/>
      <c r="F41" s="130"/>
    </row>
    <row r="42" spans="1:7" outlineLevel="1" x14ac:dyDescent="0.25">
      <c r="A42" s="96" t="s">
        <v>438</v>
      </c>
      <c r="C42" s="130"/>
      <c r="D42" s="130"/>
      <c r="E42" s="153"/>
      <c r="F42" s="130"/>
    </row>
    <row r="43" spans="1:7" ht="15" customHeight="1" x14ac:dyDescent="0.25">
      <c r="A43" s="107"/>
      <c r="B43" s="108" t="s">
        <v>439</v>
      </c>
      <c r="C43" s="107" t="s">
        <v>429</v>
      </c>
      <c r="D43" s="107" t="s">
        <v>430</v>
      </c>
      <c r="E43" s="114"/>
      <c r="F43" s="109" t="s">
        <v>397</v>
      </c>
      <c r="G43" s="109"/>
    </row>
    <row r="44" spans="1:7" x14ac:dyDescent="0.25">
      <c r="A44" s="96" t="s">
        <v>440</v>
      </c>
      <c r="B44" s="116" t="s">
        <v>441</v>
      </c>
      <c r="C44" s="129">
        <f>SUM(C45:C71)</f>
        <v>0</v>
      </c>
      <c r="D44" s="129">
        <f>SUM(D45:D71)</f>
        <v>0</v>
      </c>
      <c r="E44" s="130"/>
      <c r="F44" s="129">
        <f>SUM(F45:F71)</f>
        <v>0</v>
      </c>
      <c r="G44" s="96"/>
    </row>
    <row r="45" spans="1:7" x14ac:dyDescent="0.25">
      <c r="A45" s="96" t="s">
        <v>442</v>
      </c>
      <c r="B45" s="96" t="s">
        <v>443</v>
      </c>
      <c r="C45" s="295">
        <v>0</v>
      </c>
      <c r="D45" s="295">
        <v>0</v>
      </c>
      <c r="E45" s="130"/>
      <c r="F45" s="295">
        <v>0</v>
      </c>
      <c r="G45" s="96"/>
    </row>
    <row r="46" spans="1:7" x14ac:dyDescent="0.25">
      <c r="A46" s="96" t="s">
        <v>444</v>
      </c>
      <c r="B46" s="96" t="s">
        <v>445</v>
      </c>
      <c r="C46" s="295">
        <v>0</v>
      </c>
      <c r="D46" s="295">
        <v>0</v>
      </c>
      <c r="E46" s="130"/>
      <c r="F46" s="295">
        <v>0</v>
      </c>
      <c r="G46" s="96"/>
    </row>
    <row r="47" spans="1:7" x14ac:dyDescent="0.25">
      <c r="A47" s="96" t="s">
        <v>446</v>
      </c>
      <c r="B47" s="96" t="s">
        <v>447</v>
      </c>
      <c r="C47" s="295">
        <v>0</v>
      </c>
      <c r="D47" s="295">
        <v>0</v>
      </c>
      <c r="E47" s="130"/>
      <c r="F47" s="295">
        <v>0</v>
      </c>
      <c r="G47" s="96"/>
    </row>
    <row r="48" spans="1:7" x14ac:dyDescent="0.25">
      <c r="A48" s="96" t="s">
        <v>448</v>
      </c>
      <c r="B48" s="96" t="s">
        <v>449</v>
      </c>
      <c r="C48" s="295">
        <v>0</v>
      </c>
      <c r="D48" s="295">
        <v>0</v>
      </c>
      <c r="E48" s="130"/>
      <c r="F48" s="295">
        <v>0</v>
      </c>
      <c r="G48" s="96"/>
    </row>
    <row r="49" spans="1:7" x14ac:dyDescent="0.25">
      <c r="A49" s="96" t="s">
        <v>450</v>
      </c>
      <c r="B49" s="96" t="s">
        <v>451</v>
      </c>
      <c r="C49" s="295">
        <v>0</v>
      </c>
      <c r="D49" s="295">
        <v>0</v>
      </c>
      <c r="E49" s="130"/>
      <c r="F49" s="295">
        <v>0</v>
      </c>
      <c r="G49" s="96"/>
    </row>
    <row r="50" spans="1:7" x14ac:dyDescent="0.25">
      <c r="A50" s="96" t="s">
        <v>452</v>
      </c>
      <c r="B50" s="96" t="s">
        <v>1818</v>
      </c>
      <c r="C50" s="295">
        <v>0</v>
      </c>
      <c r="D50" s="295">
        <v>0</v>
      </c>
      <c r="E50" s="130"/>
      <c r="F50" s="295">
        <v>0</v>
      </c>
      <c r="G50" s="96"/>
    </row>
    <row r="51" spans="1:7" x14ac:dyDescent="0.25">
      <c r="A51" s="96" t="s">
        <v>453</v>
      </c>
      <c r="B51" s="96" t="s">
        <v>454</v>
      </c>
      <c r="C51" s="295">
        <v>0</v>
      </c>
      <c r="D51" s="295">
        <v>0</v>
      </c>
      <c r="E51" s="130"/>
      <c r="F51" s="295">
        <v>0</v>
      </c>
      <c r="G51" s="96"/>
    </row>
    <row r="52" spans="1:7" x14ac:dyDescent="0.25">
      <c r="A52" s="96" t="s">
        <v>455</v>
      </c>
      <c r="B52" s="96" t="s">
        <v>456</v>
      </c>
      <c r="C52" s="295">
        <v>0</v>
      </c>
      <c r="D52" s="295">
        <v>0</v>
      </c>
      <c r="E52" s="130"/>
      <c r="F52" s="295">
        <v>0</v>
      </c>
      <c r="G52" s="96"/>
    </row>
    <row r="53" spans="1:7" x14ac:dyDescent="0.25">
      <c r="A53" s="96" t="s">
        <v>457</v>
      </c>
      <c r="B53" s="96" t="s">
        <v>458</v>
      </c>
      <c r="C53" s="295">
        <v>0</v>
      </c>
      <c r="D53" s="295">
        <v>0</v>
      </c>
      <c r="E53" s="130"/>
      <c r="F53" s="295">
        <v>0</v>
      </c>
      <c r="G53" s="96"/>
    </row>
    <row r="54" spans="1:7" x14ac:dyDescent="0.25">
      <c r="A54" s="96" t="s">
        <v>459</v>
      </c>
      <c r="B54" s="96" t="s">
        <v>460</v>
      </c>
      <c r="C54" s="295">
        <v>0</v>
      </c>
      <c r="D54" s="295">
        <v>0</v>
      </c>
      <c r="E54" s="130"/>
      <c r="F54" s="295">
        <v>0</v>
      </c>
      <c r="G54" s="96"/>
    </row>
    <row r="55" spans="1:7" x14ac:dyDescent="0.25">
      <c r="A55" s="96" t="s">
        <v>461</v>
      </c>
      <c r="B55" s="96" t="s">
        <v>462</v>
      </c>
      <c r="C55" s="295">
        <v>0</v>
      </c>
      <c r="D55" s="295">
        <v>0</v>
      </c>
      <c r="E55" s="130"/>
      <c r="F55" s="295">
        <v>0</v>
      </c>
      <c r="G55" s="96"/>
    </row>
    <row r="56" spans="1:7" x14ac:dyDescent="0.25">
      <c r="A56" s="96" t="s">
        <v>463</v>
      </c>
      <c r="B56" s="96" t="s">
        <v>464</v>
      </c>
      <c r="C56" s="295">
        <v>0</v>
      </c>
      <c r="D56" s="295">
        <v>0</v>
      </c>
      <c r="E56" s="130"/>
      <c r="F56" s="295">
        <v>0</v>
      </c>
      <c r="G56" s="96"/>
    </row>
    <row r="57" spans="1:7" x14ac:dyDescent="0.25">
      <c r="A57" s="96" t="s">
        <v>465</v>
      </c>
      <c r="B57" s="96" t="s">
        <v>466</v>
      </c>
      <c r="C57" s="295">
        <v>0</v>
      </c>
      <c r="D57" s="295">
        <v>0</v>
      </c>
      <c r="E57" s="130"/>
      <c r="F57" s="295">
        <v>0</v>
      </c>
      <c r="G57" s="96"/>
    </row>
    <row r="58" spans="1:7" x14ac:dyDescent="0.25">
      <c r="A58" s="96" t="s">
        <v>467</v>
      </c>
      <c r="B58" s="96" t="s">
        <v>468</v>
      </c>
      <c r="C58" s="295">
        <v>0</v>
      </c>
      <c r="D58" s="295">
        <v>0</v>
      </c>
      <c r="E58" s="130"/>
      <c r="F58" s="295">
        <v>0</v>
      </c>
      <c r="G58" s="96"/>
    </row>
    <row r="59" spans="1:7" x14ac:dyDescent="0.25">
      <c r="A59" s="96" t="s">
        <v>469</v>
      </c>
      <c r="B59" s="96" t="s">
        <v>470</v>
      </c>
      <c r="C59" s="295">
        <v>0</v>
      </c>
      <c r="D59" s="295">
        <v>0</v>
      </c>
      <c r="E59" s="130"/>
      <c r="F59" s="295">
        <v>0</v>
      </c>
      <c r="G59" s="96"/>
    </row>
    <row r="60" spans="1:7" x14ac:dyDescent="0.25">
      <c r="A60" s="96" t="s">
        <v>471</v>
      </c>
      <c r="B60" s="96" t="s">
        <v>3</v>
      </c>
      <c r="C60" s="295">
        <v>0</v>
      </c>
      <c r="D60" s="295">
        <v>0</v>
      </c>
      <c r="E60" s="130"/>
      <c r="F60" s="295">
        <v>0</v>
      </c>
      <c r="G60" s="96"/>
    </row>
    <row r="61" spans="1:7" x14ac:dyDescent="0.25">
      <c r="A61" s="96" t="s">
        <v>472</v>
      </c>
      <c r="B61" s="96" t="s">
        <v>473</v>
      </c>
      <c r="C61" s="295">
        <v>0</v>
      </c>
      <c r="D61" s="295">
        <v>0</v>
      </c>
      <c r="E61" s="130"/>
      <c r="F61" s="295">
        <v>0</v>
      </c>
      <c r="G61" s="96"/>
    </row>
    <row r="62" spans="1:7" x14ac:dyDescent="0.25">
      <c r="A62" s="96" t="s">
        <v>474</v>
      </c>
      <c r="B62" s="96" t="s">
        <v>475</v>
      </c>
      <c r="C62" s="295">
        <v>0</v>
      </c>
      <c r="D62" s="295">
        <v>0</v>
      </c>
      <c r="E62" s="130"/>
      <c r="F62" s="295">
        <v>0</v>
      </c>
      <c r="G62" s="96"/>
    </row>
    <row r="63" spans="1:7" x14ac:dyDescent="0.25">
      <c r="A63" s="96" t="s">
        <v>476</v>
      </c>
      <c r="B63" s="96" t="s">
        <v>477</v>
      </c>
      <c r="C63" s="295">
        <v>0</v>
      </c>
      <c r="D63" s="295">
        <v>0</v>
      </c>
      <c r="E63" s="130"/>
      <c r="F63" s="295">
        <v>0</v>
      </c>
      <c r="G63" s="96"/>
    </row>
    <row r="64" spans="1:7" x14ac:dyDescent="0.25">
      <c r="A64" s="96" t="s">
        <v>478</v>
      </c>
      <c r="B64" s="96" t="s">
        <v>479</v>
      </c>
      <c r="C64" s="295">
        <v>0</v>
      </c>
      <c r="D64" s="295">
        <v>0</v>
      </c>
      <c r="E64" s="130"/>
      <c r="F64" s="295">
        <v>0</v>
      </c>
      <c r="G64" s="96"/>
    </row>
    <row r="65" spans="1:7" x14ac:dyDescent="0.25">
      <c r="A65" s="96" t="s">
        <v>480</v>
      </c>
      <c r="B65" s="96" t="s">
        <v>481</v>
      </c>
      <c r="C65" s="295">
        <v>0</v>
      </c>
      <c r="D65" s="295">
        <v>0</v>
      </c>
      <c r="E65" s="130"/>
      <c r="F65" s="295">
        <v>0</v>
      </c>
      <c r="G65" s="96"/>
    </row>
    <row r="66" spans="1:7" x14ac:dyDescent="0.25">
      <c r="A66" s="96" t="s">
        <v>482</v>
      </c>
      <c r="B66" s="96" t="s">
        <v>483</v>
      </c>
      <c r="C66" s="295">
        <v>0</v>
      </c>
      <c r="D66" s="295">
        <v>0</v>
      </c>
      <c r="E66" s="130"/>
      <c r="F66" s="295">
        <v>0</v>
      </c>
      <c r="G66" s="96"/>
    </row>
    <row r="67" spans="1:7" x14ac:dyDescent="0.25">
      <c r="A67" s="96" t="s">
        <v>484</v>
      </c>
      <c r="B67" s="96" t="s">
        <v>485</v>
      </c>
      <c r="C67" s="295">
        <v>0</v>
      </c>
      <c r="D67" s="295">
        <v>0</v>
      </c>
      <c r="E67" s="130"/>
      <c r="F67" s="295">
        <v>0</v>
      </c>
      <c r="G67" s="96"/>
    </row>
    <row r="68" spans="1:7" x14ac:dyDescent="0.25">
      <c r="A68" s="96" t="s">
        <v>486</v>
      </c>
      <c r="B68" s="96" t="s">
        <v>487</v>
      </c>
      <c r="C68" s="295">
        <v>0</v>
      </c>
      <c r="D68" s="295">
        <v>0</v>
      </c>
      <c r="E68" s="130"/>
      <c r="F68" s="295">
        <v>0</v>
      </c>
      <c r="G68" s="96"/>
    </row>
    <row r="69" spans="1:7" x14ac:dyDescent="0.25">
      <c r="A69" s="207" t="s">
        <v>488</v>
      </c>
      <c r="B69" s="96" t="s">
        <v>489</v>
      </c>
      <c r="C69" s="295">
        <v>0</v>
      </c>
      <c r="D69" s="295">
        <v>0</v>
      </c>
      <c r="E69" s="130"/>
      <c r="F69" s="295">
        <v>0</v>
      </c>
      <c r="G69" s="96"/>
    </row>
    <row r="70" spans="1:7" x14ac:dyDescent="0.25">
      <c r="A70" s="207" t="s">
        <v>490</v>
      </c>
      <c r="B70" s="96" t="s">
        <v>491</v>
      </c>
      <c r="C70" s="295">
        <v>0</v>
      </c>
      <c r="D70" s="295">
        <v>0</v>
      </c>
      <c r="E70" s="130"/>
      <c r="F70" s="295">
        <v>0</v>
      </c>
      <c r="G70" s="96"/>
    </row>
    <row r="71" spans="1:7" x14ac:dyDescent="0.25">
      <c r="A71" s="207" t="s">
        <v>492</v>
      </c>
      <c r="B71" s="96" t="s">
        <v>6</v>
      </c>
      <c r="C71" s="295">
        <v>0</v>
      </c>
      <c r="D71" s="295">
        <v>0</v>
      </c>
      <c r="E71" s="130"/>
      <c r="F71" s="295">
        <v>0</v>
      </c>
      <c r="G71" s="96"/>
    </row>
    <row r="72" spans="1:7" x14ac:dyDescent="0.25">
      <c r="A72" s="207" t="s">
        <v>493</v>
      </c>
      <c r="B72" s="116" t="s">
        <v>256</v>
      </c>
      <c r="C72" s="129">
        <f>SUM(C73:C75)</f>
        <v>0</v>
      </c>
      <c r="D72" s="129">
        <f>SUM(D73:D75)</f>
        <v>0</v>
      </c>
      <c r="E72" s="130"/>
      <c r="F72" s="129">
        <f>SUM(F73:F75)</f>
        <v>0</v>
      </c>
      <c r="G72" s="96"/>
    </row>
    <row r="73" spans="1:7" x14ac:dyDescent="0.25">
      <c r="A73" s="207" t="s">
        <v>495</v>
      </c>
      <c r="B73" s="96" t="s">
        <v>497</v>
      </c>
      <c r="C73" s="130">
        <v>0</v>
      </c>
      <c r="D73" s="295">
        <v>0</v>
      </c>
      <c r="E73" s="130"/>
      <c r="F73" s="295">
        <v>0</v>
      </c>
      <c r="G73" s="96"/>
    </row>
    <row r="74" spans="1:7" x14ac:dyDescent="0.25">
      <c r="A74" s="207" t="s">
        <v>496</v>
      </c>
      <c r="B74" s="96" t="s">
        <v>499</v>
      </c>
      <c r="C74" s="130">
        <v>0</v>
      </c>
      <c r="D74" s="295">
        <v>0</v>
      </c>
      <c r="E74" s="130"/>
      <c r="F74" s="295">
        <v>0</v>
      </c>
      <c r="G74" s="96"/>
    </row>
    <row r="75" spans="1:7" x14ac:dyDescent="0.25">
      <c r="A75" s="207" t="s">
        <v>498</v>
      </c>
      <c r="B75" s="96" t="s">
        <v>2</v>
      </c>
      <c r="C75" s="130">
        <v>0</v>
      </c>
      <c r="D75" s="295">
        <v>0</v>
      </c>
      <c r="E75" s="130"/>
      <c r="F75" s="295">
        <v>0</v>
      </c>
      <c r="G75" s="96"/>
    </row>
    <row r="76" spans="1:7" x14ac:dyDescent="0.25">
      <c r="A76" s="207" t="s">
        <v>1093</v>
      </c>
      <c r="B76" s="116" t="s">
        <v>86</v>
      </c>
      <c r="C76" s="129">
        <f>SUM(C77:C87)</f>
        <v>1</v>
      </c>
      <c r="D76" s="129">
        <f>SUM(D77:D87)</f>
        <v>0</v>
      </c>
      <c r="E76" s="130"/>
      <c r="F76" s="129">
        <f>SUM(F77:F87)</f>
        <v>1</v>
      </c>
      <c r="G76" s="96"/>
    </row>
    <row r="77" spans="1:7" x14ac:dyDescent="0.25">
      <c r="A77" s="207" t="s">
        <v>500</v>
      </c>
      <c r="B77" s="117" t="s">
        <v>258</v>
      </c>
      <c r="C77" s="295">
        <v>0</v>
      </c>
      <c r="D77" s="295">
        <v>0</v>
      </c>
      <c r="E77" s="130"/>
      <c r="F77" s="295">
        <v>0</v>
      </c>
      <c r="G77" s="96"/>
    </row>
    <row r="78" spans="1:7" s="206" customFormat="1" x14ac:dyDescent="0.25">
      <c r="A78" s="207" t="s">
        <v>501</v>
      </c>
      <c r="B78" s="207" t="s">
        <v>494</v>
      </c>
      <c r="C78" s="295">
        <v>1</v>
      </c>
      <c r="D78" s="295">
        <v>0</v>
      </c>
      <c r="E78" s="208"/>
      <c r="F78" s="295">
        <v>1</v>
      </c>
      <c r="G78" s="207"/>
    </row>
    <row r="79" spans="1:7" x14ac:dyDescent="0.25">
      <c r="A79" s="207" t="s">
        <v>502</v>
      </c>
      <c r="B79" s="117" t="s">
        <v>260</v>
      </c>
      <c r="C79" s="295">
        <v>0</v>
      </c>
      <c r="D79" s="295">
        <v>0</v>
      </c>
      <c r="E79" s="130"/>
      <c r="F79" s="295">
        <v>0</v>
      </c>
      <c r="G79" s="96"/>
    </row>
    <row r="80" spans="1:7" x14ac:dyDescent="0.25">
      <c r="A80" s="96" t="s">
        <v>503</v>
      </c>
      <c r="B80" s="117" t="s">
        <v>262</v>
      </c>
      <c r="C80" s="295">
        <v>0</v>
      </c>
      <c r="D80" s="295">
        <v>0</v>
      </c>
      <c r="E80" s="130"/>
      <c r="F80" s="295">
        <v>0</v>
      </c>
      <c r="G80" s="96"/>
    </row>
    <row r="81" spans="1:7" x14ac:dyDescent="0.25">
      <c r="A81" s="96" t="s">
        <v>504</v>
      </c>
      <c r="B81" s="117" t="s">
        <v>12</v>
      </c>
      <c r="C81" s="295">
        <v>0</v>
      </c>
      <c r="D81" s="295">
        <v>0</v>
      </c>
      <c r="E81" s="130"/>
      <c r="F81" s="295">
        <v>0</v>
      </c>
      <c r="G81" s="96"/>
    </row>
    <row r="82" spans="1:7" x14ac:dyDescent="0.25">
      <c r="A82" s="96" t="s">
        <v>505</v>
      </c>
      <c r="B82" s="117" t="s">
        <v>265</v>
      </c>
      <c r="C82" s="295">
        <v>0</v>
      </c>
      <c r="D82" s="295">
        <v>0</v>
      </c>
      <c r="E82" s="130"/>
      <c r="F82" s="295">
        <v>0</v>
      </c>
      <c r="G82" s="96"/>
    </row>
    <row r="83" spans="1:7" x14ac:dyDescent="0.25">
      <c r="A83" s="96" t="s">
        <v>506</v>
      </c>
      <c r="B83" s="117" t="s">
        <v>267</v>
      </c>
      <c r="C83" s="295">
        <v>0</v>
      </c>
      <c r="D83" s="295">
        <v>0</v>
      </c>
      <c r="E83" s="130"/>
      <c r="F83" s="295">
        <v>0</v>
      </c>
      <c r="G83" s="96"/>
    </row>
    <row r="84" spans="1:7" x14ac:dyDescent="0.25">
      <c r="A84" s="96" t="s">
        <v>507</v>
      </c>
      <c r="B84" s="117" t="s">
        <v>269</v>
      </c>
      <c r="C84" s="295">
        <v>0</v>
      </c>
      <c r="D84" s="295">
        <v>0</v>
      </c>
      <c r="E84" s="130"/>
      <c r="F84" s="295">
        <v>0</v>
      </c>
      <c r="G84" s="96"/>
    </row>
    <row r="85" spans="1:7" x14ac:dyDescent="0.25">
      <c r="A85" s="96" t="s">
        <v>508</v>
      </c>
      <c r="B85" s="117" t="s">
        <v>271</v>
      </c>
      <c r="C85" s="295">
        <v>0</v>
      </c>
      <c r="D85" s="295">
        <v>0</v>
      </c>
      <c r="E85" s="130"/>
      <c r="F85" s="295">
        <v>0</v>
      </c>
      <c r="G85" s="96"/>
    </row>
    <row r="86" spans="1:7" x14ac:dyDescent="0.25">
      <c r="A86" s="96" t="s">
        <v>509</v>
      </c>
      <c r="B86" s="117" t="s">
        <v>273</v>
      </c>
      <c r="C86" s="295">
        <v>0</v>
      </c>
      <c r="D86" s="295">
        <v>0</v>
      </c>
      <c r="E86" s="130"/>
      <c r="F86" s="295">
        <v>0</v>
      </c>
      <c r="G86" s="96"/>
    </row>
    <row r="87" spans="1:7" x14ac:dyDescent="0.25">
      <c r="A87" s="96" t="s">
        <v>510</v>
      </c>
      <c r="B87" s="117" t="s">
        <v>86</v>
      </c>
      <c r="C87" s="295">
        <v>0</v>
      </c>
      <c r="D87" s="295">
        <v>0</v>
      </c>
      <c r="E87" s="130"/>
      <c r="F87" s="295">
        <v>0</v>
      </c>
      <c r="G87" s="96"/>
    </row>
    <row r="88" spans="1:7" hidden="1" outlineLevel="1" x14ac:dyDescent="0.25">
      <c r="A88" s="96" t="s">
        <v>511</v>
      </c>
      <c r="B88" s="113" t="s">
        <v>90</v>
      </c>
      <c r="C88" s="130"/>
      <c r="D88" s="130"/>
      <c r="E88" s="130"/>
      <c r="F88" s="130"/>
      <c r="G88" s="96"/>
    </row>
    <row r="89" spans="1:7" hidden="1" outlineLevel="1" x14ac:dyDescent="0.25">
      <c r="A89" s="96" t="s">
        <v>512</v>
      </c>
      <c r="B89" s="113" t="s">
        <v>90</v>
      </c>
      <c r="C89" s="130"/>
      <c r="D89" s="130"/>
      <c r="E89" s="130"/>
      <c r="F89" s="130"/>
      <c r="G89" s="96"/>
    </row>
    <row r="90" spans="1:7" hidden="1" outlineLevel="1" x14ac:dyDescent="0.25">
      <c r="A90" s="96" t="s">
        <v>513</v>
      </c>
      <c r="B90" s="113" t="s">
        <v>90</v>
      </c>
      <c r="C90" s="130"/>
      <c r="D90" s="130"/>
      <c r="E90" s="130"/>
      <c r="F90" s="130"/>
      <c r="G90" s="96"/>
    </row>
    <row r="91" spans="1:7" hidden="1" outlineLevel="1" x14ac:dyDescent="0.25">
      <c r="A91" s="96" t="s">
        <v>514</v>
      </c>
      <c r="B91" s="113" t="s">
        <v>90</v>
      </c>
      <c r="C91" s="130"/>
      <c r="D91" s="130"/>
      <c r="E91" s="130"/>
      <c r="F91" s="130"/>
      <c r="G91" s="96"/>
    </row>
    <row r="92" spans="1:7" hidden="1" outlineLevel="1" x14ac:dyDescent="0.25">
      <c r="A92" s="96" t="s">
        <v>515</v>
      </c>
      <c r="B92" s="113" t="s">
        <v>90</v>
      </c>
      <c r="C92" s="130"/>
      <c r="D92" s="130"/>
      <c r="E92" s="130"/>
      <c r="F92" s="130"/>
      <c r="G92" s="96"/>
    </row>
    <row r="93" spans="1:7" hidden="1" outlineLevel="1" x14ac:dyDescent="0.25">
      <c r="A93" s="96" t="s">
        <v>516</v>
      </c>
      <c r="B93" s="113" t="s">
        <v>90</v>
      </c>
      <c r="C93" s="130"/>
      <c r="D93" s="130"/>
      <c r="E93" s="130"/>
      <c r="F93" s="130"/>
      <c r="G93" s="96"/>
    </row>
    <row r="94" spans="1:7" hidden="1" outlineLevel="1" x14ac:dyDescent="0.25">
      <c r="A94" s="96" t="s">
        <v>517</v>
      </c>
      <c r="B94" s="113" t="s">
        <v>90</v>
      </c>
      <c r="C94" s="130"/>
      <c r="D94" s="130"/>
      <c r="E94" s="130"/>
      <c r="F94" s="130"/>
      <c r="G94" s="96"/>
    </row>
    <row r="95" spans="1:7" hidden="1" outlineLevel="1" x14ac:dyDescent="0.25">
      <c r="A95" s="96" t="s">
        <v>518</v>
      </c>
      <c r="B95" s="113" t="s">
        <v>90</v>
      </c>
      <c r="C95" s="130"/>
      <c r="D95" s="130"/>
      <c r="E95" s="130"/>
      <c r="F95" s="130"/>
      <c r="G95" s="96"/>
    </row>
    <row r="96" spans="1:7" hidden="1" outlineLevel="1" x14ac:dyDescent="0.25">
      <c r="A96" s="96" t="s">
        <v>519</v>
      </c>
      <c r="B96" s="113" t="s">
        <v>90</v>
      </c>
      <c r="C96" s="130"/>
      <c r="D96" s="130"/>
      <c r="E96" s="130"/>
      <c r="F96" s="130"/>
      <c r="G96" s="96"/>
    </row>
    <row r="97" spans="1:7" hidden="1" outlineLevel="1" x14ac:dyDescent="0.25">
      <c r="A97" s="96" t="s">
        <v>520</v>
      </c>
      <c r="B97" s="113" t="s">
        <v>90</v>
      </c>
      <c r="C97" s="130"/>
      <c r="D97" s="130"/>
      <c r="E97" s="130"/>
      <c r="F97" s="130"/>
      <c r="G97" s="96"/>
    </row>
    <row r="98" spans="1:7" ht="15" customHeight="1" collapsed="1" x14ac:dyDescent="0.25">
      <c r="A98" s="107"/>
      <c r="B98" s="141" t="s">
        <v>1104</v>
      </c>
      <c r="C98" s="107" t="s">
        <v>429</v>
      </c>
      <c r="D98" s="107" t="s">
        <v>430</v>
      </c>
      <c r="E98" s="114"/>
      <c r="F98" s="109" t="s">
        <v>397</v>
      </c>
      <c r="G98" s="109"/>
    </row>
    <row r="99" spans="1:7" x14ac:dyDescent="0.25">
      <c r="A99" s="96" t="s">
        <v>521</v>
      </c>
      <c r="B99" s="272" t="s">
        <v>2566</v>
      </c>
      <c r="C99" s="295">
        <v>2.8895953846727201E-2</v>
      </c>
      <c r="D99" s="295">
        <v>0</v>
      </c>
      <c r="E99" s="130"/>
      <c r="F99" s="295">
        <f>C99+D99</f>
        <v>2.8895953846727201E-2</v>
      </c>
      <c r="G99" s="96"/>
    </row>
    <row r="100" spans="1:7" x14ac:dyDescent="0.25">
      <c r="A100" s="96" t="s">
        <v>523</v>
      </c>
      <c r="B100" s="272" t="s">
        <v>2567</v>
      </c>
      <c r="C100" s="295">
        <v>6.0365220910913502E-2</v>
      </c>
      <c r="D100" s="295">
        <v>0</v>
      </c>
      <c r="E100" s="130"/>
      <c r="F100" s="295">
        <f t="shared" ref="F100:F112" si="1">C100+D100</f>
        <v>6.0365220910913502E-2</v>
      </c>
      <c r="G100" s="96"/>
    </row>
    <row r="101" spans="1:7" x14ac:dyDescent="0.25">
      <c r="A101" s="96" t="s">
        <v>524</v>
      </c>
      <c r="B101" s="272" t="s">
        <v>2568</v>
      </c>
      <c r="C101" s="295">
        <v>0.246711338489642</v>
      </c>
      <c r="D101" s="295">
        <v>0</v>
      </c>
      <c r="E101" s="130"/>
      <c r="F101" s="295">
        <f t="shared" si="1"/>
        <v>0.246711338489642</v>
      </c>
      <c r="G101" s="96"/>
    </row>
    <row r="102" spans="1:7" x14ac:dyDescent="0.25">
      <c r="A102" s="96" t="s">
        <v>525</v>
      </c>
      <c r="B102" s="272" t="s">
        <v>2569</v>
      </c>
      <c r="C102" s="295">
        <v>3.0747453037708702E-2</v>
      </c>
      <c r="D102" s="295">
        <v>0</v>
      </c>
      <c r="E102" s="130"/>
      <c r="F102" s="295">
        <f t="shared" si="1"/>
        <v>3.0747453037708702E-2</v>
      </c>
      <c r="G102" s="96"/>
    </row>
    <row r="103" spans="1:7" x14ac:dyDescent="0.25">
      <c r="A103" s="96" t="s">
        <v>526</v>
      </c>
      <c r="B103" s="272" t="s">
        <v>2570</v>
      </c>
      <c r="C103" s="295">
        <v>7.7132650828745902E-2</v>
      </c>
      <c r="D103" s="295">
        <v>0</v>
      </c>
      <c r="E103" s="130"/>
      <c r="F103" s="295">
        <f t="shared" si="1"/>
        <v>7.7132650828745902E-2</v>
      </c>
      <c r="G103" s="96"/>
    </row>
    <row r="104" spans="1:7" x14ac:dyDescent="0.25">
      <c r="A104" s="96" t="s">
        <v>527</v>
      </c>
      <c r="B104" s="272" t="s">
        <v>2766</v>
      </c>
      <c r="C104" s="295">
        <v>0</v>
      </c>
      <c r="D104" s="295">
        <v>0</v>
      </c>
      <c r="E104" s="130"/>
      <c r="F104" s="295">
        <f t="shared" si="1"/>
        <v>0</v>
      </c>
      <c r="G104" s="96"/>
    </row>
    <row r="105" spans="1:7" x14ac:dyDescent="0.25">
      <c r="A105" s="96" t="s">
        <v>528</v>
      </c>
      <c r="B105" s="272" t="s">
        <v>2571</v>
      </c>
      <c r="C105" s="295">
        <v>0</v>
      </c>
      <c r="D105" s="295">
        <v>0</v>
      </c>
      <c r="E105" s="130"/>
      <c r="F105" s="295">
        <f t="shared" si="1"/>
        <v>0</v>
      </c>
      <c r="G105" s="96"/>
    </row>
    <row r="106" spans="1:7" x14ac:dyDescent="0.25">
      <c r="A106" s="96" t="s">
        <v>529</v>
      </c>
      <c r="B106" s="272" t="s">
        <v>2572</v>
      </c>
      <c r="C106" s="295">
        <v>0.24728103592963499</v>
      </c>
      <c r="D106" s="295">
        <v>0</v>
      </c>
      <c r="E106" s="130"/>
      <c r="F106" s="295">
        <f t="shared" si="1"/>
        <v>0.24728103592963499</v>
      </c>
      <c r="G106" s="96"/>
    </row>
    <row r="107" spans="1:7" x14ac:dyDescent="0.25">
      <c r="A107" s="96" t="s">
        <v>530</v>
      </c>
      <c r="B107" s="272" t="s">
        <v>2573</v>
      </c>
      <c r="C107" s="295">
        <v>8.3773103756493494E-2</v>
      </c>
      <c r="D107" s="295">
        <v>0</v>
      </c>
      <c r="E107" s="130"/>
      <c r="F107" s="295">
        <f t="shared" si="1"/>
        <v>8.3773103756493494E-2</v>
      </c>
      <c r="G107" s="96"/>
    </row>
    <row r="108" spans="1:7" x14ac:dyDescent="0.25">
      <c r="A108" s="96" t="s">
        <v>531</v>
      </c>
      <c r="B108" s="272" t="s">
        <v>2574</v>
      </c>
      <c r="C108" s="295">
        <v>7.9727896533076506E-2</v>
      </c>
      <c r="D108" s="295">
        <v>0</v>
      </c>
      <c r="E108" s="130"/>
      <c r="F108" s="295">
        <f t="shared" si="1"/>
        <v>7.9727896533076506E-2</v>
      </c>
      <c r="G108" s="96"/>
    </row>
    <row r="109" spans="1:7" x14ac:dyDescent="0.25">
      <c r="A109" s="96" t="s">
        <v>532</v>
      </c>
      <c r="B109" s="272" t="s">
        <v>2575</v>
      </c>
      <c r="C109" s="295">
        <v>2.5313884811259801E-2</v>
      </c>
      <c r="D109" s="295">
        <v>0</v>
      </c>
      <c r="E109" s="130"/>
      <c r="F109" s="295">
        <f t="shared" si="1"/>
        <v>2.5313884811259801E-2</v>
      </c>
      <c r="G109" s="96"/>
    </row>
    <row r="110" spans="1:7" x14ac:dyDescent="0.25">
      <c r="A110" s="96" t="s">
        <v>533</v>
      </c>
      <c r="B110" s="272" t="s">
        <v>2576</v>
      </c>
      <c r="C110" s="295">
        <v>5.9839726486821697E-2</v>
      </c>
      <c r="D110" s="295">
        <v>0</v>
      </c>
      <c r="E110" s="130"/>
      <c r="F110" s="295">
        <f t="shared" si="1"/>
        <v>5.9839726486821697E-2</v>
      </c>
      <c r="G110" s="96"/>
    </row>
    <row r="111" spans="1:7" x14ac:dyDescent="0.25">
      <c r="A111" s="96" t="s">
        <v>534</v>
      </c>
      <c r="B111" s="272" t="s">
        <v>2767</v>
      </c>
      <c r="C111" s="295">
        <v>6.0211735368976102E-2</v>
      </c>
      <c r="D111" s="295">
        <v>0</v>
      </c>
      <c r="E111" s="130"/>
      <c r="F111" s="295">
        <f t="shared" si="1"/>
        <v>6.0211735368976102E-2</v>
      </c>
      <c r="G111" s="96"/>
    </row>
    <row r="112" spans="1:7" x14ac:dyDescent="0.25">
      <c r="A112" s="96" t="s">
        <v>535</v>
      </c>
      <c r="B112" s="272" t="s">
        <v>86</v>
      </c>
      <c r="C112" s="295">
        <v>0</v>
      </c>
      <c r="D112" s="295">
        <v>0</v>
      </c>
      <c r="E112" s="130"/>
      <c r="F112" s="295">
        <f t="shared" si="1"/>
        <v>0</v>
      </c>
      <c r="G112" s="96"/>
    </row>
    <row r="113" spans="1:7" x14ac:dyDescent="0.25">
      <c r="A113" s="96" t="s">
        <v>536</v>
      </c>
      <c r="B113" s="117"/>
      <c r="C113" s="130"/>
      <c r="D113" s="130"/>
      <c r="E113" s="130"/>
      <c r="F113" s="130"/>
      <c r="G113" s="96"/>
    </row>
    <row r="114" spans="1:7" x14ac:dyDescent="0.25">
      <c r="A114" s="96" t="s">
        <v>537</v>
      </c>
      <c r="B114" s="117"/>
      <c r="C114" s="130"/>
      <c r="D114" s="130"/>
      <c r="E114" s="130"/>
      <c r="F114" s="130"/>
      <c r="G114" s="96"/>
    </row>
    <row r="115" spans="1:7" x14ac:dyDescent="0.25">
      <c r="A115" s="96" t="s">
        <v>538</v>
      </c>
      <c r="B115" s="117"/>
      <c r="C115" s="130"/>
      <c r="D115" s="130"/>
      <c r="E115" s="130"/>
      <c r="F115" s="130"/>
      <c r="G115" s="96"/>
    </row>
    <row r="116" spans="1:7" x14ac:dyDescent="0.25">
      <c r="A116" s="96" t="s">
        <v>539</v>
      </c>
      <c r="B116" s="117"/>
      <c r="C116" s="130"/>
      <c r="D116" s="130"/>
      <c r="E116" s="130"/>
      <c r="F116" s="130"/>
      <c r="G116" s="96"/>
    </row>
    <row r="117" spans="1:7" x14ac:dyDescent="0.25">
      <c r="A117" s="96" t="s">
        <v>540</v>
      </c>
      <c r="B117" s="117"/>
      <c r="C117" s="130"/>
      <c r="D117" s="130"/>
      <c r="E117" s="130"/>
      <c r="F117" s="130"/>
      <c r="G117" s="96"/>
    </row>
    <row r="118" spans="1:7" x14ac:dyDescent="0.25">
      <c r="A118" s="96" t="s">
        <v>541</v>
      </c>
      <c r="B118" s="117"/>
      <c r="C118" s="130"/>
      <c r="D118" s="130"/>
      <c r="E118" s="130"/>
      <c r="F118" s="130"/>
      <c r="G118" s="96"/>
    </row>
    <row r="119" spans="1:7" x14ac:dyDescent="0.25">
      <c r="A119" s="96" t="s">
        <v>542</v>
      </c>
      <c r="B119" s="117"/>
      <c r="C119" s="130"/>
      <c r="D119" s="130"/>
      <c r="E119" s="130"/>
      <c r="F119" s="130"/>
      <c r="G119" s="96"/>
    </row>
    <row r="120" spans="1:7" x14ac:dyDescent="0.25">
      <c r="A120" s="96" t="s">
        <v>543</v>
      </c>
      <c r="B120" s="117"/>
      <c r="C120" s="130"/>
      <c r="D120" s="130"/>
      <c r="E120" s="130"/>
      <c r="F120" s="130"/>
      <c r="G120" s="96"/>
    </row>
    <row r="121" spans="1:7" x14ac:dyDescent="0.25">
      <c r="A121" s="96" t="s">
        <v>544</v>
      </c>
      <c r="B121" s="117"/>
      <c r="C121" s="130"/>
      <c r="D121" s="130"/>
      <c r="E121" s="130"/>
      <c r="F121" s="130"/>
      <c r="G121" s="96"/>
    </row>
    <row r="122" spans="1:7" x14ac:dyDescent="0.25">
      <c r="A122" s="96" t="s">
        <v>545</v>
      </c>
      <c r="B122" s="117"/>
      <c r="C122" s="130"/>
      <c r="D122" s="130"/>
      <c r="E122" s="130"/>
      <c r="F122" s="130"/>
      <c r="G122" s="96"/>
    </row>
    <row r="123" spans="1:7" x14ac:dyDescent="0.25">
      <c r="A123" s="96" t="s">
        <v>546</v>
      </c>
      <c r="B123" s="117"/>
      <c r="C123" s="130"/>
      <c r="D123" s="130"/>
      <c r="E123" s="130"/>
      <c r="F123" s="130"/>
      <c r="G123" s="96"/>
    </row>
    <row r="124" spans="1:7" x14ac:dyDescent="0.25">
      <c r="A124" s="96" t="s">
        <v>547</v>
      </c>
      <c r="B124" s="117"/>
      <c r="C124" s="130"/>
      <c r="D124" s="130"/>
      <c r="E124" s="130"/>
      <c r="F124" s="130"/>
      <c r="G124" s="96"/>
    </row>
    <row r="125" spans="1:7" x14ac:dyDescent="0.25">
      <c r="A125" s="96" t="s">
        <v>548</v>
      </c>
      <c r="B125" s="117"/>
      <c r="C125" s="130"/>
      <c r="D125" s="130"/>
      <c r="E125" s="130"/>
      <c r="F125" s="130"/>
      <c r="G125" s="96"/>
    </row>
    <row r="126" spans="1:7" x14ac:dyDescent="0.25">
      <c r="A126" s="96" t="s">
        <v>549</v>
      </c>
      <c r="B126" s="117"/>
      <c r="C126" s="130"/>
      <c r="D126" s="130"/>
      <c r="E126" s="130"/>
      <c r="F126" s="130"/>
      <c r="G126" s="96"/>
    </row>
    <row r="127" spans="1:7" x14ac:dyDescent="0.25">
      <c r="A127" s="96" t="s">
        <v>550</v>
      </c>
      <c r="B127" s="117"/>
      <c r="C127" s="130"/>
      <c r="D127" s="130"/>
      <c r="E127" s="130"/>
      <c r="F127" s="130"/>
      <c r="G127" s="96"/>
    </row>
    <row r="128" spans="1:7" x14ac:dyDescent="0.25">
      <c r="A128" s="96" t="s">
        <v>551</v>
      </c>
      <c r="B128" s="117"/>
      <c r="C128" s="130"/>
      <c r="D128" s="130"/>
      <c r="E128" s="130"/>
      <c r="F128" s="130"/>
      <c r="G128" s="96"/>
    </row>
    <row r="129" spans="1:7" x14ac:dyDescent="0.25">
      <c r="A129" s="96" t="s">
        <v>552</v>
      </c>
      <c r="B129" s="117"/>
      <c r="C129" s="130"/>
      <c r="D129" s="130"/>
      <c r="E129" s="130"/>
      <c r="F129" s="130"/>
      <c r="G129" s="96"/>
    </row>
    <row r="130" spans="1:7" x14ac:dyDescent="0.25">
      <c r="A130" s="96" t="s">
        <v>1067</v>
      </c>
      <c r="B130" s="117"/>
      <c r="C130" s="130"/>
      <c r="D130" s="130"/>
      <c r="E130" s="130"/>
      <c r="F130" s="130"/>
      <c r="G130" s="96"/>
    </row>
    <row r="131" spans="1:7" x14ac:dyDescent="0.25">
      <c r="A131" s="96" t="s">
        <v>1068</v>
      </c>
      <c r="B131" s="117"/>
      <c r="C131" s="130"/>
      <c r="D131" s="130"/>
      <c r="E131" s="130"/>
      <c r="F131" s="130"/>
      <c r="G131" s="96"/>
    </row>
    <row r="132" spans="1:7" x14ac:dyDescent="0.25">
      <c r="A132" s="96" t="s">
        <v>1069</v>
      </c>
      <c r="B132" s="117"/>
      <c r="C132" s="130"/>
      <c r="D132" s="130"/>
      <c r="E132" s="130"/>
      <c r="F132" s="130"/>
      <c r="G132" s="96"/>
    </row>
    <row r="133" spans="1:7" x14ac:dyDescent="0.25">
      <c r="A133" s="96" t="s">
        <v>1070</v>
      </c>
      <c r="B133" s="117"/>
      <c r="C133" s="130"/>
      <c r="D133" s="130"/>
      <c r="E133" s="130"/>
      <c r="F133" s="130"/>
      <c r="G133" s="96"/>
    </row>
    <row r="134" spans="1:7" x14ac:dyDescent="0.25">
      <c r="A134" s="96" t="s">
        <v>1071</v>
      </c>
      <c r="B134" s="117"/>
      <c r="C134" s="130"/>
      <c r="D134" s="130"/>
      <c r="E134" s="130"/>
      <c r="F134" s="130"/>
      <c r="G134" s="96"/>
    </row>
    <row r="135" spans="1:7" x14ac:dyDescent="0.25">
      <c r="A135" s="96" t="s">
        <v>1072</v>
      </c>
      <c r="B135" s="117"/>
      <c r="C135" s="130"/>
      <c r="D135" s="130"/>
      <c r="E135" s="130"/>
      <c r="F135" s="130"/>
      <c r="G135" s="96"/>
    </row>
    <row r="136" spans="1:7" x14ac:dyDescent="0.25">
      <c r="A136" s="96" t="s">
        <v>1073</v>
      </c>
      <c r="B136" s="117"/>
      <c r="C136" s="130"/>
      <c r="D136" s="130"/>
      <c r="E136" s="130"/>
      <c r="F136" s="130"/>
      <c r="G136" s="96"/>
    </row>
    <row r="137" spans="1:7" x14ac:dyDescent="0.25">
      <c r="A137" s="96" t="s">
        <v>1074</v>
      </c>
      <c r="B137" s="117"/>
      <c r="C137" s="130"/>
      <c r="D137" s="130"/>
      <c r="E137" s="130"/>
      <c r="F137" s="130"/>
      <c r="G137" s="96"/>
    </row>
    <row r="138" spans="1:7" x14ac:dyDescent="0.25">
      <c r="A138" s="96" t="s">
        <v>1075</v>
      </c>
      <c r="B138" s="117"/>
      <c r="C138" s="130"/>
      <c r="D138" s="130"/>
      <c r="E138" s="130"/>
      <c r="F138" s="130"/>
      <c r="G138" s="96"/>
    </row>
    <row r="139" spans="1:7" x14ac:dyDescent="0.25">
      <c r="A139" s="96" t="s">
        <v>1076</v>
      </c>
      <c r="B139" s="117"/>
      <c r="C139" s="130"/>
      <c r="D139" s="130"/>
      <c r="E139" s="130"/>
      <c r="F139" s="130"/>
      <c r="G139" s="96"/>
    </row>
    <row r="140" spans="1:7" x14ac:dyDescent="0.25">
      <c r="A140" s="96" t="s">
        <v>1077</v>
      </c>
      <c r="B140" s="117"/>
      <c r="C140" s="130"/>
      <c r="D140" s="130"/>
      <c r="E140" s="130"/>
      <c r="F140" s="130"/>
      <c r="G140" s="96"/>
    </row>
    <row r="141" spans="1:7" x14ac:dyDescent="0.25">
      <c r="A141" s="96" t="s">
        <v>1078</v>
      </c>
      <c r="B141" s="117"/>
      <c r="C141" s="130"/>
      <c r="D141" s="130"/>
      <c r="E141" s="130"/>
      <c r="F141" s="130"/>
      <c r="G141" s="96"/>
    </row>
    <row r="142" spans="1:7" x14ac:dyDescent="0.25">
      <c r="A142" s="96" t="s">
        <v>1079</v>
      </c>
      <c r="B142" s="117"/>
      <c r="C142" s="130"/>
      <c r="D142" s="130"/>
      <c r="E142" s="130"/>
      <c r="F142" s="130"/>
      <c r="G142" s="96"/>
    </row>
    <row r="143" spans="1:7" x14ac:dyDescent="0.25">
      <c r="A143" s="96" t="s">
        <v>1080</v>
      </c>
      <c r="B143" s="117"/>
      <c r="C143" s="130"/>
      <c r="D143" s="130"/>
      <c r="E143" s="130"/>
      <c r="F143" s="130"/>
      <c r="G143" s="96"/>
    </row>
    <row r="144" spans="1:7" x14ac:dyDescent="0.25">
      <c r="A144" s="96" t="s">
        <v>1081</v>
      </c>
      <c r="B144" s="117"/>
      <c r="C144" s="130"/>
      <c r="D144" s="130"/>
      <c r="E144" s="130"/>
      <c r="F144" s="130"/>
      <c r="G144" s="96"/>
    </row>
    <row r="145" spans="1:7" x14ac:dyDescent="0.25">
      <c r="A145" s="96" t="s">
        <v>1082</v>
      </c>
      <c r="B145" s="117"/>
      <c r="C145" s="130"/>
      <c r="D145" s="130"/>
      <c r="E145" s="130"/>
      <c r="F145" s="130"/>
      <c r="G145" s="96"/>
    </row>
    <row r="146" spans="1:7" x14ac:dyDescent="0.25">
      <c r="A146" s="96" t="s">
        <v>1083</v>
      </c>
      <c r="B146" s="117"/>
      <c r="C146" s="130"/>
      <c r="D146" s="130"/>
      <c r="E146" s="130"/>
      <c r="F146" s="130"/>
      <c r="G146" s="96"/>
    </row>
    <row r="147" spans="1:7" x14ac:dyDescent="0.25">
      <c r="A147" s="96" t="s">
        <v>1084</v>
      </c>
      <c r="B147" s="117"/>
      <c r="C147" s="130"/>
      <c r="D147" s="130"/>
      <c r="E147" s="130"/>
      <c r="F147" s="130"/>
      <c r="G147" s="96"/>
    </row>
    <row r="148" spans="1:7" x14ac:dyDescent="0.25">
      <c r="A148" s="96" t="s">
        <v>1085</v>
      </c>
      <c r="B148" s="117"/>
      <c r="C148" s="130"/>
      <c r="D148" s="130"/>
      <c r="E148" s="130"/>
      <c r="F148" s="130"/>
      <c r="G148" s="96"/>
    </row>
    <row r="149" spans="1:7" ht="15" customHeight="1" x14ac:dyDescent="0.25">
      <c r="A149" s="107"/>
      <c r="B149" s="108" t="s">
        <v>553</v>
      </c>
      <c r="C149" s="107" t="s">
        <v>429</v>
      </c>
      <c r="D149" s="107" t="s">
        <v>430</v>
      </c>
      <c r="E149" s="114"/>
      <c r="F149" s="109" t="s">
        <v>397</v>
      </c>
      <c r="G149" s="109"/>
    </row>
    <row r="150" spans="1:7" x14ac:dyDescent="0.25">
      <c r="A150" s="96" t="s">
        <v>554</v>
      </c>
      <c r="B150" s="96" t="s">
        <v>555</v>
      </c>
      <c r="C150" s="130">
        <v>0.97679826985558205</v>
      </c>
      <c r="D150" s="130">
        <v>0</v>
      </c>
      <c r="E150" s="131"/>
      <c r="F150" s="130">
        <f>C150+D150</f>
        <v>0.97679826985558205</v>
      </c>
    </row>
    <row r="151" spans="1:7" x14ac:dyDescent="0.25">
      <c r="A151" s="96" t="s">
        <v>556</v>
      </c>
      <c r="B151" s="96" t="s">
        <v>557</v>
      </c>
      <c r="C151" s="130">
        <v>2.320173014441795E-2</v>
      </c>
      <c r="D151" s="130">
        <v>0</v>
      </c>
      <c r="E151" s="131"/>
      <c r="F151" s="295">
        <f>C151+D151</f>
        <v>2.320173014441795E-2</v>
      </c>
    </row>
    <row r="152" spans="1:7" x14ac:dyDescent="0.25">
      <c r="A152" s="96" t="s">
        <v>558</v>
      </c>
      <c r="B152" s="96" t="s">
        <v>86</v>
      </c>
      <c r="C152" s="130">
        <v>0</v>
      </c>
      <c r="D152" s="130">
        <v>0</v>
      </c>
      <c r="E152" s="131"/>
      <c r="F152" s="295">
        <f>C152+D152</f>
        <v>0</v>
      </c>
    </row>
    <row r="153" spans="1:7" hidden="1" outlineLevel="1" x14ac:dyDescent="0.25">
      <c r="A153" s="96" t="s">
        <v>559</v>
      </c>
      <c r="C153" s="130"/>
      <c r="D153" s="130"/>
      <c r="E153" s="131"/>
      <c r="F153" s="130"/>
    </row>
    <row r="154" spans="1:7" hidden="1" outlineLevel="1" x14ac:dyDescent="0.25">
      <c r="A154" s="96" t="s">
        <v>560</v>
      </c>
      <c r="C154" s="130"/>
      <c r="D154" s="130"/>
      <c r="E154" s="131"/>
      <c r="F154" s="130"/>
    </row>
    <row r="155" spans="1:7" hidden="1" outlineLevel="1" x14ac:dyDescent="0.25">
      <c r="A155" s="96" t="s">
        <v>561</v>
      </c>
      <c r="C155" s="130"/>
      <c r="D155" s="130"/>
      <c r="E155" s="131"/>
      <c r="F155" s="130"/>
    </row>
    <row r="156" spans="1:7" hidden="1" outlineLevel="1" x14ac:dyDescent="0.25">
      <c r="A156" s="96" t="s">
        <v>562</v>
      </c>
      <c r="C156" s="130"/>
      <c r="D156" s="130"/>
      <c r="E156" s="131"/>
      <c r="F156" s="130"/>
    </row>
    <row r="157" spans="1:7" hidden="1" outlineLevel="1" x14ac:dyDescent="0.25">
      <c r="A157" s="96" t="s">
        <v>563</v>
      </c>
      <c r="C157" s="130"/>
      <c r="D157" s="130"/>
      <c r="E157" s="131"/>
      <c r="F157" s="130"/>
    </row>
    <row r="158" spans="1:7" hidden="1" outlineLevel="1" x14ac:dyDescent="0.25">
      <c r="A158" s="96" t="s">
        <v>564</v>
      </c>
      <c r="C158" s="130"/>
      <c r="D158" s="130"/>
      <c r="E158" s="131"/>
      <c r="F158" s="130"/>
    </row>
    <row r="159" spans="1:7" ht="15" customHeight="1" collapsed="1" x14ac:dyDescent="0.25">
      <c r="A159" s="107"/>
      <c r="B159" s="108" t="s">
        <v>565</v>
      </c>
      <c r="C159" s="107" t="s">
        <v>429</v>
      </c>
      <c r="D159" s="107" t="s">
        <v>430</v>
      </c>
      <c r="E159" s="114"/>
      <c r="F159" s="109" t="s">
        <v>397</v>
      </c>
      <c r="G159" s="109"/>
    </row>
    <row r="160" spans="1:7" x14ac:dyDescent="0.25">
      <c r="A160" s="96" t="s">
        <v>566</v>
      </c>
      <c r="B160" s="96" t="s">
        <v>567</v>
      </c>
      <c r="C160" s="130">
        <v>0.19071795170049199</v>
      </c>
      <c r="D160" s="130">
        <v>0</v>
      </c>
      <c r="E160" s="131"/>
      <c r="F160" s="130">
        <f>C160+D160</f>
        <v>0.19071795170049199</v>
      </c>
    </row>
    <row r="161" spans="1:7" x14ac:dyDescent="0.25">
      <c r="A161" s="96" t="s">
        <v>568</v>
      </c>
      <c r="B161" s="96" t="s">
        <v>569</v>
      </c>
      <c r="C161" s="130">
        <v>0.79159488002959599</v>
      </c>
      <c r="D161" s="130">
        <v>0</v>
      </c>
      <c r="E161" s="131"/>
      <c r="F161" s="295">
        <f>C161+D161</f>
        <v>0.79159488002959599</v>
      </c>
    </row>
    <row r="162" spans="1:7" x14ac:dyDescent="0.25">
      <c r="A162" s="96" t="s">
        <v>570</v>
      </c>
      <c r="B162" s="96" t="s">
        <v>86</v>
      </c>
      <c r="C162" s="130">
        <v>1.76871682699128E-2</v>
      </c>
      <c r="D162" s="130">
        <v>0</v>
      </c>
      <c r="E162" s="131"/>
      <c r="F162" s="295">
        <f>C162+D162</f>
        <v>1.76871682699128E-2</v>
      </c>
    </row>
    <row r="163" spans="1:7" hidden="1" outlineLevel="1" x14ac:dyDescent="0.25">
      <c r="A163" s="96" t="s">
        <v>571</v>
      </c>
      <c r="E163" s="92"/>
    </row>
    <row r="164" spans="1:7" hidden="1" outlineLevel="1" x14ac:dyDescent="0.25">
      <c r="A164" s="96" t="s">
        <v>572</v>
      </c>
      <c r="E164" s="92"/>
    </row>
    <row r="165" spans="1:7" hidden="1" outlineLevel="1" x14ac:dyDescent="0.25">
      <c r="A165" s="96" t="s">
        <v>573</v>
      </c>
      <c r="E165" s="92"/>
    </row>
    <row r="166" spans="1:7" hidden="1" outlineLevel="1" x14ac:dyDescent="0.25">
      <c r="A166" s="96" t="s">
        <v>574</v>
      </c>
      <c r="E166" s="92"/>
    </row>
    <row r="167" spans="1:7" hidden="1" outlineLevel="1" x14ac:dyDescent="0.25">
      <c r="A167" s="96" t="s">
        <v>575</v>
      </c>
      <c r="E167" s="92"/>
    </row>
    <row r="168" spans="1:7" hidden="1" outlineLevel="1" x14ac:dyDescent="0.25">
      <c r="A168" s="96" t="s">
        <v>576</v>
      </c>
      <c r="E168" s="92"/>
    </row>
    <row r="169" spans="1:7" ht="15" customHeight="1" collapsed="1" x14ac:dyDescent="0.25">
      <c r="A169" s="107"/>
      <c r="B169" s="108" t="s">
        <v>577</v>
      </c>
      <c r="C169" s="107" t="s">
        <v>429</v>
      </c>
      <c r="D169" s="107" t="s">
        <v>430</v>
      </c>
      <c r="E169" s="114"/>
      <c r="F169" s="109" t="s">
        <v>397</v>
      </c>
      <c r="G169" s="109"/>
    </row>
    <row r="170" spans="1:7" x14ac:dyDescent="0.25">
      <c r="A170" s="96" t="s">
        <v>578</v>
      </c>
      <c r="B170" s="118" t="s">
        <v>579</v>
      </c>
      <c r="C170" s="130">
        <v>4.2299999999999997E-2</v>
      </c>
      <c r="D170" s="130">
        <v>0</v>
      </c>
      <c r="E170" s="131"/>
      <c r="F170" s="130">
        <f>C170+D170</f>
        <v>4.2299999999999997E-2</v>
      </c>
    </row>
    <row r="171" spans="1:7" x14ac:dyDescent="0.25">
      <c r="A171" s="96" t="s">
        <v>580</v>
      </c>
      <c r="B171" s="118" t="s">
        <v>581</v>
      </c>
      <c r="C171" s="130">
        <v>0.186</v>
      </c>
      <c r="D171" s="130">
        <v>0</v>
      </c>
      <c r="E171" s="131"/>
      <c r="F171" s="295">
        <f>C171+D171</f>
        <v>0.186</v>
      </c>
    </row>
    <row r="172" spans="1:7" x14ac:dyDescent="0.25">
      <c r="A172" s="96" t="s">
        <v>582</v>
      </c>
      <c r="B172" s="118" t="s">
        <v>583</v>
      </c>
      <c r="C172" s="130">
        <v>0.1295</v>
      </c>
      <c r="D172" s="130">
        <v>0</v>
      </c>
      <c r="E172" s="130"/>
      <c r="F172" s="295">
        <f>C172+D172</f>
        <v>0.1295</v>
      </c>
    </row>
    <row r="173" spans="1:7" x14ac:dyDescent="0.25">
      <c r="A173" s="96" t="s">
        <v>584</v>
      </c>
      <c r="B173" s="118" t="s">
        <v>585</v>
      </c>
      <c r="C173" s="130">
        <v>0.35760000000000003</v>
      </c>
      <c r="D173" s="130">
        <v>0</v>
      </c>
      <c r="E173" s="130"/>
      <c r="F173" s="295">
        <f>C173+D173</f>
        <v>0.35760000000000003</v>
      </c>
    </row>
    <row r="174" spans="1:7" x14ac:dyDescent="0.25">
      <c r="A174" s="96" t="s">
        <v>586</v>
      </c>
      <c r="B174" s="118" t="s">
        <v>587</v>
      </c>
      <c r="C174" s="130">
        <v>0.28470000000000001</v>
      </c>
      <c r="D174" s="130">
        <v>0</v>
      </c>
      <c r="E174" s="130"/>
      <c r="F174" s="295">
        <f>C174+D174</f>
        <v>0.28470000000000001</v>
      </c>
    </row>
    <row r="175" spans="1:7" hidden="1" outlineLevel="1" x14ac:dyDescent="0.25">
      <c r="A175" s="96" t="s">
        <v>588</v>
      </c>
      <c r="B175" s="115"/>
      <c r="C175" s="130"/>
      <c r="D175" s="130"/>
      <c r="E175" s="130"/>
      <c r="F175" s="130"/>
    </row>
    <row r="176" spans="1:7" hidden="1" outlineLevel="1" x14ac:dyDescent="0.25">
      <c r="A176" s="96" t="s">
        <v>589</v>
      </c>
      <c r="B176" s="115"/>
      <c r="C176" s="130"/>
      <c r="D176" s="130"/>
      <c r="E176" s="130"/>
      <c r="F176" s="130"/>
    </row>
    <row r="177" spans="1:7" hidden="1" outlineLevel="1" x14ac:dyDescent="0.25">
      <c r="A177" s="96" t="s">
        <v>590</v>
      </c>
      <c r="B177" s="118"/>
      <c r="C177" s="130"/>
      <c r="D177" s="130"/>
      <c r="E177" s="130"/>
      <c r="F177" s="130"/>
    </row>
    <row r="178" spans="1:7" hidden="1" outlineLevel="1" x14ac:dyDescent="0.25">
      <c r="A178" s="96" t="s">
        <v>591</v>
      </c>
      <c r="B178" s="118"/>
      <c r="C178" s="130"/>
      <c r="D178" s="130"/>
      <c r="E178" s="130"/>
      <c r="F178" s="130"/>
    </row>
    <row r="179" spans="1:7" ht="15" customHeight="1" collapsed="1" x14ac:dyDescent="0.25">
      <c r="A179" s="107"/>
      <c r="B179" s="141" t="s">
        <v>592</v>
      </c>
      <c r="C179" s="107" t="s">
        <v>429</v>
      </c>
      <c r="D179" s="107" t="s">
        <v>430</v>
      </c>
      <c r="E179" s="107"/>
      <c r="F179" s="107" t="s">
        <v>397</v>
      </c>
      <c r="G179" s="109"/>
    </row>
    <row r="180" spans="1:7" x14ac:dyDescent="0.25">
      <c r="A180" s="96" t="s">
        <v>593</v>
      </c>
      <c r="B180" s="207" t="s">
        <v>594</v>
      </c>
      <c r="C180" s="279">
        <v>9.0000000000000006E-5</v>
      </c>
      <c r="D180" s="279">
        <v>0</v>
      </c>
      <c r="E180" s="186"/>
      <c r="F180" s="279">
        <f>C180+D180</f>
        <v>9.0000000000000006E-5</v>
      </c>
    </row>
    <row r="181" spans="1:7" outlineLevel="1" x14ac:dyDescent="0.25">
      <c r="A181" s="96" t="s">
        <v>2190</v>
      </c>
      <c r="B181" s="174" t="s">
        <v>2189</v>
      </c>
      <c r="C181" s="279">
        <v>9.0000000000000006E-5</v>
      </c>
      <c r="D181" s="279">
        <v>0</v>
      </c>
      <c r="E181" s="186"/>
      <c r="F181" s="279">
        <f>C181+D181</f>
        <v>9.0000000000000006E-5</v>
      </c>
    </row>
    <row r="182" spans="1:7" outlineLevel="1" x14ac:dyDescent="0.25">
      <c r="A182" s="96" t="s">
        <v>595</v>
      </c>
      <c r="B182" s="119"/>
      <c r="C182" s="130"/>
      <c r="D182" s="130"/>
      <c r="E182" s="131"/>
      <c r="F182" s="130"/>
    </row>
    <row r="183" spans="1:7" outlineLevel="1" x14ac:dyDescent="0.25">
      <c r="A183" s="96" t="s">
        <v>596</v>
      </c>
      <c r="B183" s="119"/>
      <c r="C183" s="130"/>
      <c r="D183" s="130"/>
      <c r="E183" s="131"/>
      <c r="F183" s="130"/>
    </row>
    <row r="184" spans="1:7" outlineLevel="1" x14ac:dyDescent="0.25">
      <c r="A184" s="96" t="s">
        <v>597</v>
      </c>
      <c r="B184" s="119"/>
      <c r="C184" s="130"/>
      <c r="D184" s="130"/>
      <c r="E184" s="131"/>
      <c r="F184" s="130"/>
    </row>
    <row r="185" spans="1:7" ht="18.75" x14ac:dyDescent="0.25">
      <c r="A185" s="120"/>
      <c r="B185" s="121" t="s">
        <v>394</v>
      </c>
      <c r="C185" s="120"/>
      <c r="D185" s="120"/>
      <c r="E185" s="120"/>
      <c r="F185" s="122"/>
      <c r="G185" s="122"/>
    </row>
    <row r="186" spans="1:7" ht="15" customHeight="1" x14ac:dyDescent="0.25">
      <c r="A186" s="107"/>
      <c r="B186" s="108" t="s">
        <v>598</v>
      </c>
      <c r="C186" s="107" t="s">
        <v>599</v>
      </c>
      <c r="D186" s="107" t="s">
        <v>600</v>
      </c>
      <c r="E186" s="114"/>
      <c r="F186" s="107" t="s">
        <v>429</v>
      </c>
      <c r="G186" s="107" t="s">
        <v>601</v>
      </c>
    </row>
    <row r="187" spans="1:7" x14ac:dyDescent="0.25">
      <c r="A187" s="96" t="s">
        <v>602</v>
      </c>
      <c r="B187" s="117" t="s">
        <v>603</v>
      </c>
      <c r="C187" s="151">
        <v>167.82396</v>
      </c>
      <c r="E187" s="123"/>
      <c r="F187" s="124"/>
      <c r="G187" s="124"/>
    </row>
    <row r="188" spans="1:7" x14ac:dyDescent="0.25">
      <c r="A188" s="123"/>
      <c r="B188" s="125"/>
      <c r="C188" s="123"/>
      <c r="D188" s="123"/>
      <c r="E188" s="123"/>
      <c r="F188" s="124"/>
      <c r="G188" s="124"/>
    </row>
    <row r="189" spans="1:7" x14ac:dyDescent="0.25">
      <c r="B189" s="117" t="s">
        <v>604</v>
      </c>
      <c r="C189" s="123"/>
      <c r="D189" s="123"/>
      <c r="E189" s="123"/>
      <c r="F189" s="124"/>
      <c r="G189" s="124"/>
    </row>
    <row r="190" spans="1:7" x14ac:dyDescent="0.25">
      <c r="A190" s="96" t="s">
        <v>605</v>
      </c>
      <c r="B190" s="272" t="s">
        <v>2768</v>
      </c>
      <c r="C190" s="151">
        <v>0.27892600000000001</v>
      </c>
      <c r="D190" s="154">
        <f>'D. Covered Bond Report'!B273</f>
        <v>122</v>
      </c>
      <c r="E190" s="123"/>
      <c r="F190" s="150">
        <f>IF($C$214=0,"",IF(C190="[for completion]","",IF(C190="","",C190/$C$214)))</f>
        <v>4.1384844576323614E-5</v>
      </c>
      <c r="G190" s="150">
        <f>IF($D$214=0,"",IF(D190="[for completion]","",IF(D190="","",D190/$D$214)))</f>
        <v>3.0378486055776892E-3</v>
      </c>
    </row>
    <row r="191" spans="1:7" x14ac:dyDescent="0.25">
      <c r="A191" s="96" t="s">
        <v>606</v>
      </c>
      <c r="B191" s="272" t="s">
        <v>2769</v>
      </c>
      <c r="C191" s="188">
        <v>1.2937873999999998</v>
      </c>
      <c r="D191" s="190">
        <f>'D. Covered Bond Report'!B274</f>
        <v>165</v>
      </c>
      <c r="E191" s="123"/>
      <c r="F191" s="150">
        <f t="shared" ref="F191:F213" si="2">IF($C$214=0,"",IF(C191="[for completion]","",IF(C191="","",C191/$C$214)))</f>
        <v>1.9196199158130048E-4</v>
      </c>
      <c r="G191" s="150">
        <f t="shared" ref="G191:G213" si="3">IF($D$214=0,"",IF(D191="[for completion]","",IF(D191="","",D191/$D$214)))</f>
        <v>4.1085657370517926E-3</v>
      </c>
    </row>
    <row r="192" spans="1:7" x14ac:dyDescent="0.25">
      <c r="A192" s="96" t="s">
        <v>607</v>
      </c>
      <c r="B192" s="272" t="s">
        <v>2770</v>
      </c>
      <c r="C192" s="188">
        <v>12.977151409999999</v>
      </c>
      <c r="D192" s="190">
        <f>'D. Covered Bond Report'!B275</f>
        <v>711</v>
      </c>
      <c r="E192" s="123"/>
      <c r="F192" s="150">
        <f t="shared" si="2"/>
        <v>1.925447588773613E-3</v>
      </c>
      <c r="G192" s="150">
        <f t="shared" si="3"/>
        <v>1.770418326693227E-2</v>
      </c>
    </row>
    <row r="193" spans="1:7" x14ac:dyDescent="0.25">
      <c r="A193" s="96" t="s">
        <v>608</v>
      </c>
      <c r="B193" s="272" t="s">
        <v>2771</v>
      </c>
      <c r="C193" s="188">
        <v>89.295055700000006</v>
      </c>
      <c r="D193" s="190">
        <f>'D. Covered Bond Report'!B276</f>
        <v>2295</v>
      </c>
      <c r="E193" s="123"/>
      <c r="F193" s="150">
        <f t="shared" si="2"/>
        <v>1.3248897562717925E-2</v>
      </c>
      <c r="G193" s="150">
        <f t="shared" si="3"/>
        <v>5.714641434262948E-2</v>
      </c>
    </row>
    <row r="194" spans="1:7" x14ac:dyDescent="0.25">
      <c r="A194" s="96" t="s">
        <v>609</v>
      </c>
      <c r="B194" s="272" t="s">
        <v>2772</v>
      </c>
      <c r="C194" s="188">
        <v>252.44010104</v>
      </c>
      <c r="D194" s="190">
        <f>'D. Covered Bond Report'!B277</f>
        <v>4007</v>
      </c>
      <c r="E194" s="123"/>
      <c r="F194" s="150">
        <f t="shared" si="2"/>
        <v>3.7455075347482235E-2</v>
      </c>
      <c r="G194" s="150">
        <f t="shared" si="3"/>
        <v>9.9775896414342632E-2</v>
      </c>
    </row>
    <row r="195" spans="1:7" x14ac:dyDescent="0.25">
      <c r="A195" s="96" t="s">
        <v>610</v>
      </c>
      <c r="B195" s="272" t="s">
        <v>2773</v>
      </c>
      <c r="C195" s="188">
        <v>429.32501456</v>
      </c>
      <c r="D195" s="190">
        <f>'D. Covered Bond Report'!B278</f>
        <v>4884</v>
      </c>
      <c r="E195" s="123"/>
      <c r="F195" s="150">
        <f t="shared" si="2"/>
        <v>6.3699866632345045E-2</v>
      </c>
      <c r="G195" s="150">
        <f t="shared" si="3"/>
        <v>0.12161354581673307</v>
      </c>
    </row>
    <row r="196" spans="1:7" x14ac:dyDescent="0.25">
      <c r="A196" s="96" t="s">
        <v>611</v>
      </c>
      <c r="B196" s="272" t="s">
        <v>2774</v>
      </c>
      <c r="C196" s="188">
        <v>1225.74854031</v>
      </c>
      <c r="D196" s="190">
        <f>'D. Covered Bond Report'!B279</f>
        <v>9859</v>
      </c>
      <c r="E196" s="123"/>
      <c r="F196" s="150">
        <f t="shared" si="2"/>
        <v>0.18186692108439115</v>
      </c>
      <c r="G196" s="150">
        <f t="shared" si="3"/>
        <v>0.24549302788844621</v>
      </c>
    </row>
    <row r="197" spans="1:7" x14ac:dyDescent="0.25">
      <c r="A197" s="96" t="s">
        <v>612</v>
      </c>
      <c r="B197" s="272" t="s">
        <v>2775</v>
      </c>
      <c r="C197" s="188">
        <v>1217.11419404</v>
      </c>
      <c r="D197" s="190">
        <f>'D. Covered Bond Report'!B280</f>
        <v>7037</v>
      </c>
      <c r="E197" s="123"/>
      <c r="F197" s="150">
        <f t="shared" si="2"/>
        <v>0.18058582474198454</v>
      </c>
      <c r="G197" s="150">
        <f t="shared" si="3"/>
        <v>0.17522410358565738</v>
      </c>
    </row>
    <row r="198" spans="1:7" x14ac:dyDescent="0.25">
      <c r="A198" s="96" t="s">
        <v>613</v>
      </c>
      <c r="B198" s="272" t="s">
        <v>2776</v>
      </c>
      <c r="C198" s="188">
        <v>932.78438302999996</v>
      </c>
      <c r="D198" s="190">
        <f>'D. Covered Bond Report'!B281</f>
        <v>4186</v>
      </c>
      <c r="E198" s="123"/>
      <c r="F198" s="150">
        <f t="shared" si="2"/>
        <v>0.13839920521901314</v>
      </c>
      <c r="G198" s="150">
        <f t="shared" si="3"/>
        <v>0.10423306772908367</v>
      </c>
    </row>
    <row r="199" spans="1:7" x14ac:dyDescent="0.25">
      <c r="A199" s="96" t="s">
        <v>614</v>
      </c>
      <c r="B199" s="272" t="s">
        <v>2777</v>
      </c>
      <c r="C199" s="188">
        <v>699.03656215000001</v>
      </c>
      <c r="D199" s="190">
        <f>'D. Covered Bond Report'!B282</f>
        <v>2566</v>
      </c>
      <c r="E199" s="117"/>
      <c r="F199" s="150">
        <f t="shared" si="2"/>
        <v>0.10371754328296871</v>
      </c>
      <c r="G199" s="150">
        <f t="shared" si="3"/>
        <v>6.3894422310756968E-2</v>
      </c>
    </row>
    <row r="200" spans="1:7" x14ac:dyDescent="0.25">
      <c r="A200" s="96" t="s">
        <v>615</v>
      </c>
      <c r="B200" s="272" t="s">
        <v>2778</v>
      </c>
      <c r="C200" s="188">
        <v>503.03934595999999</v>
      </c>
      <c r="D200" s="190">
        <f>'D. Covered Bond Report'!B283</f>
        <v>1560</v>
      </c>
      <c r="E200" s="117"/>
      <c r="F200" s="150">
        <f t="shared" si="2"/>
        <v>7.4637018952446468E-2</v>
      </c>
      <c r="G200" s="150">
        <f t="shared" si="3"/>
        <v>3.8844621513944223E-2</v>
      </c>
    </row>
    <row r="201" spans="1:7" x14ac:dyDescent="0.25">
      <c r="A201" s="96" t="s">
        <v>616</v>
      </c>
      <c r="B201" s="272" t="s">
        <v>2779</v>
      </c>
      <c r="C201" s="188">
        <v>360.45027508999999</v>
      </c>
      <c r="D201" s="190">
        <f>'D. Covered Bond Report'!B284</f>
        <v>968</v>
      </c>
      <c r="E201" s="117"/>
      <c r="F201" s="150">
        <f t="shared" si="2"/>
        <v>5.3480774872520814E-2</v>
      </c>
      <c r="G201" s="150">
        <f t="shared" si="3"/>
        <v>2.4103585657370519E-2</v>
      </c>
    </row>
    <row r="202" spans="1:7" x14ac:dyDescent="0.25">
      <c r="A202" s="96" t="s">
        <v>617</v>
      </c>
      <c r="B202" s="272" t="s">
        <v>2780</v>
      </c>
      <c r="C202" s="188">
        <v>246.23773571999999</v>
      </c>
      <c r="D202" s="190">
        <f>'D. Covered Bond Report'!B285</f>
        <v>584</v>
      </c>
      <c r="E202" s="117"/>
      <c r="F202" s="150">
        <f t="shared" si="2"/>
        <v>3.6534817197385862E-2</v>
      </c>
      <c r="G202" s="150">
        <f t="shared" si="3"/>
        <v>1.4541832669322709E-2</v>
      </c>
    </row>
    <row r="203" spans="1:7" x14ac:dyDescent="0.25">
      <c r="A203" s="96" t="s">
        <v>618</v>
      </c>
      <c r="B203" s="272" t="s">
        <v>2781</v>
      </c>
      <c r="C203" s="188">
        <v>142.55410871000001</v>
      </c>
      <c r="D203" s="190">
        <f>'D. Covered Bond Report'!B286</f>
        <v>302</v>
      </c>
      <c r="E203" s="117"/>
      <c r="F203" s="150">
        <f t="shared" si="2"/>
        <v>2.1151056669796615E-2</v>
      </c>
      <c r="G203" s="150">
        <f t="shared" si="3"/>
        <v>7.5199203187250995E-3</v>
      </c>
    </row>
    <row r="204" spans="1:7" x14ac:dyDescent="0.25">
      <c r="A204" s="96" t="s">
        <v>619</v>
      </c>
      <c r="B204" s="272" t="s">
        <v>2782</v>
      </c>
      <c r="C204" s="188">
        <v>202.24535069000001</v>
      </c>
      <c r="D204" s="190">
        <f>'D. Covered Bond Report'!B287</f>
        <v>373</v>
      </c>
      <c r="E204" s="117"/>
      <c r="F204" s="150">
        <f t="shared" si="2"/>
        <v>3.0007573351317963E-2</v>
      </c>
      <c r="G204" s="150">
        <f t="shared" si="3"/>
        <v>9.28784860557769E-3</v>
      </c>
    </row>
    <row r="205" spans="1:7" x14ac:dyDescent="0.25">
      <c r="A205" s="96" t="s">
        <v>620</v>
      </c>
      <c r="B205" s="272" t="s">
        <v>2783</v>
      </c>
      <c r="C205" s="188">
        <v>108.37789174</v>
      </c>
      <c r="D205" s="190">
        <f>'D. Covered Bond Report'!B288</f>
        <v>168</v>
      </c>
      <c r="F205" s="150">
        <f t="shared" si="2"/>
        <v>1.6080258581736829E-2</v>
      </c>
      <c r="G205" s="150">
        <f t="shared" si="3"/>
        <v>4.1832669322709164E-3</v>
      </c>
    </row>
    <row r="206" spans="1:7" x14ac:dyDescent="0.25">
      <c r="A206" s="96" t="s">
        <v>621</v>
      </c>
      <c r="B206" s="272" t="s">
        <v>2784</v>
      </c>
      <c r="C206" s="188">
        <v>115.65571042000001</v>
      </c>
      <c r="D206" s="190">
        <f>'D. Covered Bond Report'!B289</f>
        <v>155</v>
      </c>
      <c r="E206" s="112"/>
      <c r="F206" s="150">
        <f t="shared" si="2"/>
        <v>1.7160084036970349E-2</v>
      </c>
      <c r="G206" s="150">
        <f t="shared" si="3"/>
        <v>3.8595617529880479E-3</v>
      </c>
    </row>
    <row r="207" spans="1:7" x14ac:dyDescent="0.25">
      <c r="A207" s="96" t="s">
        <v>622</v>
      </c>
      <c r="B207" s="272" t="s">
        <v>2785</v>
      </c>
      <c r="C207" s="188">
        <v>92.60544299</v>
      </c>
      <c r="D207" s="190">
        <f>'D. Covered Bond Report'!B290</f>
        <v>110</v>
      </c>
      <c r="E207" s="112"/>
      <c r="F207" s="150">
        <f t="shared" si="2"/>
        <v>1.3740066774208023E-2</v>
      </c>
      <c r="G207" s="150">
        <f t="shared" si="3"/>
        <v>2.7390438247011954E-3</v>
      </c>
    </row>
    <row r="208" spans="1:7" x14ac:dyDescent="0.25">
      <c r="A208" s="96" t="s">
        <v>623</v>
      </c>
      <c r="B208" s="272" t="s">
        <v>2786</v>
      </c>
      <c r="C208" s="188">
        <v>61.15379385</v>
      </c>
      <c r="D208" s="190">
        <f>'D. Covered Bond Report'!B291</f>
        <v>65</v>
      </c>
      <c r="E208" s="112"/>
      <c r="F208" s="150">
        <f t="shared" si="2"/>
        <v>9.0735186168904476E-3</v>
      </c>
      <c r="G208" s="150">
        <f t="shared" si="3"/>
        <v>1.6185258964143427E-3</v>
      </c>
    </row>
    <row r="209" spans="1:7" x14ac:dyDescent="0.25">
      <c r="A209" s="96" t="s">
        <v>624</v>
      </c>
      <c r="B209" s="272" t="s">
        <v>2787</v>
      </c>
      <c r="C209" s="188">
        <v>47.196887159999996</v>
      </c>
      <c r="D209" s="190">
        <f>'D. Covered Bond Report'!B292</f>
        <v>43</v>
      </c>
      <c r="E209" s="112"/>
      <c r="F209" s="150">
        <f t="shared" si="2"/>
        <v>7.0027026508926501E-3</v>
      </c>
      <c r="G209" s="150">
        <f t="shared" si="3"/>
        <v>1.0707171314741036E-3</v>
      </c>
    </row>
    <row r="210" spans="1:7" x14ac:dyDescent="0.25">
      <c r="A210" s="96" t="s">
        <v>625</v>
      </c>
      <c r="B210" s="117"/>
      <c r="C210" s="151"/>
      <c r="D210" s="154"/>
      <c r="E210" s="112"/>
      <c r="F210" s="150" t="str">
        <f t="shared" si="2"/>
        <v/>
      </c>
      <c r="G210" s="150" t="str">
        <f t="shared" si="3"/>
        <v/>
      </c>
    </row>
    <row r="211" spans="1:7" x14ac:dyDescent="0.25">
      <c r="A211" s="96" t="s">
        <v>626</v>
      </c>
      <c r="B211" s="117"/>
      <c r="C211" s="151"/>
      <c r="D211" s="154"/>
      <c r="E211" s="112"/>
      <c r="F211" s="150" t="str">
        <f t="shared" si="2"/>
        <v/>
      </c>
      <c r="G211" s="150" t="str">
        <f t="shared" si="3"/>
        <v/>
      </c>
    </row>
    <row r="212" spans="1:7" x14ac:dyDescent="0.25">
      <c r="A212" s="96" t="s">
        <v>627</v>
      </c>
      <c r="B212" s="117"/>
      <c r="C212" s="151"/>
      <c r="D212" s="154"/>
      <c r="E212" s="112"/>
      <c r="F212" s="150" t="str">
        <f t="shared" si="2"/>
        <v/>
      </c>
      <c r="G212" s="150" t="str">
        <f t="shared" si="3"/>
        <v/>
      </c>
    </row>
    <row r="213" spans="1:7" x14ac:dyDescent="0.25">
      <c r="A213" s="96" t="s">
        <v>628</v>
      </c>
      <c r="B213" s="117"/>
      <c r="C213" s="151"/>
      <c r="D213" s="154"/>
      <c r="E213" s="112"/>
      <c r="F213" s="150" t="str">
        <f t="shared" si="2"/>
        <v/>
      </c>
      <c r="G213" s="150" t="str">
        <f t="shared" si="3"/>
        <v/>
      </c>
    </row>
    <row r="214" spans="1:7" x14ac:dyDescent="0.25">
      <c r="A214" s="96" t="s">
        <v>629</v>
      </c>
      <c r="B214" s="126" t="s">
        <v>88</v>
      </c>
      <c r="C214" s="157">
        <f>SUM(C190:C213)</f>
        <v>6739.8102579699998</v>
      </c>
      <c r="D214" s="155">
        <f>SUM(D190:D213)</f>
        <v>40160</v>
      </c>
      <c r="E214" s="112"/>
      <c r="F214" s="156">
        <f>SUM(F190:F213)</f>
        <v>0.99999999999999989</v>
      </c>
      <c r="G214" s="156">
        <f>SUM(G190:G213)</f>
        <v>1</v>
      </c>
    </row>
    <row r="215" spans="1:7" ht="15" customHeight="1" x14ac:dyDescent="0.25">
      <c r="A215" s="107"/>
      <c r="B215" s="107" t="s">
        <v>630</v>
      </c>
      <c r="C215" s="107" t="s">
        <v>599</v>
      </c>
      <c r="D215" s="107" t="s">
        <v>600</v>
      </c>
      <c r="E215" s="114"/>
      <c r="F215" s="107" t="s">
        <v>429</v>
      </c>
      <c r="G215" s="107" t="s">
        <v>601</v>
      </c>
    </row>
    <row r="216" spans="1:7" x14ac:dyDescent="0.25">
      <c r="A216" s="96" t="s">
        <v>631</v>
      </c>
      <c r="B216" s="96" t="s">
        <v>632</v>
      </c>
      <c r="C216" s="130">
        <v>0.57589999999999997</v>
      </c>
      <c r="F216" s="153"/>
      <c r="G216" s="153"/>
    </row>
    <row r="217" spans="1:7" x14ac:dyDescent="0.25">
      <c r="F217" s="153"/>
      <c r="G217" s="153"/>
    </row>
    <row r="218" spans="1:7" x14ac:dyDescent="0.25">
      <c r="B218" s="117" t="s">
        <v>633</v>
      </c>
      <c r="F218" s="153"/>
      <c r="G218" s="153"/>
    </row>
    <row r="219" spans="1:7" x14ac:dyDescent="0.25">
      <c r="A219" s="96" t="s">
        <v>634</v>
      </c>
      <c r="B219" s="96" t="s">
        <v>635</v>
      </c>
      <c r="C219" s="151">
        <v>1114.3763290699999</v>
      </c>
      <c r="D219" s="154">
        <v>9993</v>
      </c>
      <c r="F219" s="150">
        <f t="shared" ref="F219:F233" si="4">IF($C$227=0,"",IF(C219="[for completion]","",C219/$C$227))</f>
        <v>0.16534238894221406</v>
      </c>
      <c r="G219" s="150">
        <f t="shared" ref="G219:G233" si="5">IF($D$227=0,"",IF(D219="[for completion]","",D219/$D$227))</f>
        <v>0.2488296812749004</v>
      </c>
    </row>
    <row r="220" spans="1:7" x14ac:dyDescent="0.25">
      <c r="A220" s="96" t="s">
        <v>636</v>
      </c>
      <c r="B220" s="96" t="s">
        <v>637</v>
      </c>
      <c r="C220" s="188">
        <v>1260.7828499300001</v>
      </c>
      <c r="D220" s="190">
        <v>7645</v>
      </c>
      <c r="F220" s="150">
        <f t="shared" si="4"/>
        <v>0.1870650362061887</v>
      </c>
      <c r="G220" s="150">
        <f t="shared" si="5"/>
        <v>0.19036354581673307</v>
      </c>
    </row>
    <row r="221" spans="1:7" x14ac:dyDescent="0.25">
      <c r="A221" s="96" t="s">
        <v>638</v>
      </c>
      <c r="B221" s="96" t="s">
        <v>639</v>
      </c>
      <c r="C221" s="188">
        <v>1546.8344165000001</v>
      </c>
      <c r="D221" s="190">
        <v>7895</v>
      </c>
      <c r="F221" s="150">
        <f t="shared" si="4"/>
        <v>0.22950711626797329</v>
      </c>
      <c r="G221" s="150">
        <f t="shared" si="5"/>
        <v>0.19658864541832669</v>
      </c>
    </row>
    <row r="222" spans="1:7" x14ac:dyDescent="0.25">
      <c r="A222" s="96" t="s">
        <v>640</v>
      </c>
      <c r="B222" s="96" t="s">
        <v>641</v>
      </c>
      <c r="C222" s="188">
        <v>909.16623823999998</v>
      </c>
      <c r="D222" s="190">
        <v>4069</v>
      </c>
      <c r="F222" s="150">
        <f t="shared" si="4"/>
        <v>0.13489493078308656</v>
      </c>
      <c r="G222" s="150">
        <f t="shared" si="5"/>
        <v>0.10131972111553784</v>
      </c>
    </row>
    <row r="223" spans="1:7" x14ac:dyDescent="0.25">
      <c r="A223" s="96" t="s">
        <v>642</v>
      </c>
      <c r="B223" s="96" t="s">
        <v>643</v>
      </c>
      <c r="C223" s="188">
        <v>932.00755464999997</v>
      </c>
      <c r="D223" s="190">
        <v>5083</v>
      </c>
      <c r="F223" s="150">
        <f t="shared" si="4"/>
        <v>0.13828394553806272</v>
      </c>
      <c r="G223" s="150">
        <f t="shared" si="5"/>
        <v>0.1265687250996016</v>
      </c>
    </row>
    <row r="224" spans="1:7" x14ac:dyDescent="0.25">
      <c r="A224" s="96" t="s">
        <v>644</v>
      </c>
      <c r="B224" s="96" t="s">
        <v>645</v>
      </c>
      <c r="C224" s="188">
        <v>938.64817190999997</v>
      </c>
      <c r="D224" s="190">
        <v>5233</v>
      </c>
      <c r="F224" s="150">
        <f t="shared" si="4"/>
        <v>0.13926922806172831</v>
      </c>
      <c r="G224" s="150">
        <f t="shared" si="5"/>
        <v>0.13030378486055777</v>
      </c>
    </row>
    <row r="225" spans="1:7" x14ac:dyDescent="0.25">
      <c r="A225" s="96" t="s">
        <v>646</v>
      </c>
      <c r="B225" s="96" t="s">
        <v>647</v>
      </c>
      <c r="C225" s="188">
        <v>37.994697670000001</v>
      </c>
      <c r="D225" s="190">
        <v>242</v>
      </c>
      <c r="F225" s="150">
        <f t="shared" si="4"/>
        <v>5.6373542007462727E-3</v>
      </c>
      <c r="G225" s="150">
        <f t="shared" si="5"/>
        <v>6.0258964143426299E-3</v>
      </c>
    </row>
    <row r="226" spans="1:7" x14ac:dyDescent="0.25">
      <c r="A226" s="96" t="s">
        <v>648</v>
      </c>
      <c r="B226" s="96" t="s">
        <v>649</v>
      </c>
      <c r="C226" s="188">
        <v>0</v>
      </c>
      <c r="D226" s="190">
        <v>0</v>
      </c>
      <c r="F226" s="150">
        <f t="shared" si="4"/>
        <v>0</v>
      </c>
      <c r="G226" s="150">
        <f t="shared" si="5"/>
        <v>0</v>
      </c>
    </row>
    <row r="227" spans="1:7" x14ac:dyDescent="0.25">
      <c r="A227" s="96" t="s">
        <v>650</v>
      </c>
      <c r="B227" s="126" t="s">
        <v>88</v>
      </c>
      <c r="C227" s="151">
        <f>SUM(C219:C226)</f>
        <v>6739.8102579700007</v>
      </c>
      <c r="D227" s="154">
        <f>SUM(D219:D226)</f>
        <v>40160</v>
      </c>
      <c r="F227" s="130">
        <f>SUM(F219:F226)</f>
        <v>0.99999999999999989</v>
      </c>
      <c r="G227" s="130">
        <f>SUM(G219:G226)</f>
        <v>0.99999999999999989</v>
      </c>
    </row>
    <row r="228" spans="1:7" hidden="1" outlineLevel="1" x14ac:dyDescent="0.25">
      <c r="A228" s="96" t="s">
        <v>651</v>
      </c>
      <c r="B228" s="113" t="s">
        <v>652</v>
      </c>
      <c r="C228" s="151"/>
      <c r="D228" s="154"/>
      <c r="F228" s="150">
        <f t="shared" si="4"/>
        <v>0</v>
      </c>
      <c r="G228" s="150">
        <f t="shared" si="5"/>
        <v>0</v>
      </c>
    </row>
    <row r="229" spans="1:7" hidden="1" outlineLevel="1" x14ac:dyDescent="0.25">
      <c r="A229" s="96" t="s">
        <v>653</v>
      </c>
      <c r="B229" s="113" t="s">
        <v>654</v>
      </c>
      <c r="C229" s="151"/>
      <c r="D229" s="154"/>
      <c r="F229" s="150">
        <f t="shared" si="4"/>
        <v>0</v>
      </c>
      <c r="G229" s="150">
        <f t="shared" si="5"/>
        <v>0</v>
      </c>
    </row>
    <row r="230" spans="1:7" hidden="1" outlineLevel="1" x14ac:dyDescent="0.25">
      <c r="A230" s="96" t="s">
        <v>655</v>
      </c>
      <c r="B230" s="113" t="s">
        <v>656</v>
      </c>
      <c r="C230" s="151"/>
      <c r="D230" s="154"/>
      <c r="F230" s="150">
        <f t="shared" si="4"/>
        <v>0</v>
      </c>
      <c r="G230" s="150">
        <f t="shared" si="5"/>
        <v>0</v>
      </c>
    </row>
    <row r="231" spans="1:7" hidden="1" outlineLevel="1" x14ac:dyDescent="0.25">
      <c r="A231" s="96" t="s">
        <v>657</v>
      </c>
      <c r="B231" s="113" t="s">
        <v>658</v>
      </c>
      <c r="C231" s="151"/>
      <c r="D231" s="154"/>
      <c r="F231" s="150">
        <f t="shared" si="4"/>
        <v>0</v>
      </c>
      <c r="G231" s="150">
        <f t="shared" si="5"/>
        <v>0</v>
      </c>
    </row>
    <row r="232" spans="1:7" hidden="1" outlineLevel="1" x14ac:dyDescent="0.25">
      <c r="A232" s="96" t="s">
        <v>659</v>
      </c>
      <c r="B232" s="113" t="s">
        <v>660</v>
      </c>
      <c r="C232" s="151"/>
      <c r="D232" s="154"/>
      <c r="F232" s="150">
        <f t="shared" si="4"/>
        <v>0</v>
      </c>
      <c r="G232" s="150">
        <f t="shared" si="5"/>
        <v>0</v>
      </c>
    </row>
    <row r="233" spans="1:7" hidden="1" outlineLevel="1" x14ac:dyDescent="0.25">
      <c r="A233" s="96" t="s">
        <v>661</v>
      </c>
      <c r="B233" s="113" t="s">
        <v>662</v>
      </c>
      <c r="C233" s="151"/>
      <c r="D233" s="154"/>
      <c r="F233" s="150">
        <f t="shared" si="4"/>
        <v>0</v>
      </c>
      <c r="G233" s="150">
        <f t="shared" si="5"/>
        <v>0</v>
      </c>
    </row>
    <row r="234" spans="1:7" hidden="1" outlineLevel="1" x14ac:dyDescent="0.25">
      <c r="A234" s="96" t="s">
        <v>663</v>
      </c>
      <c r="B234" s="113"/>
      <c r="F234" s="150"/>
      <c r="G234" s="150"/>
    </row>
    <row r="235" spans="1:7" hidden="1" outlineLevel="1" x14ac:dyDescent="0.25">
      <c r="A235" s="96" t="s">
        <v>664</v>
      </c>
      <c r="B235" s="113"/>
      <c r="F235" s="150"/>
      <c r="G235" s="150"/>
    </row>
    <row r="236" spans="1:7" hidden="1" outlineLevel="1" x14ac:dyDescent="0.25">
      <c r="A236" s="96" t="s">
        <v>665</v>
      </c>
      <c r="B236" s="113"/>
      <c r="F236" s="150"/>
      <c r="G236" s="150"/>
    </row>
    <row r="237" spans="1:7" ht="15" customHeight="1" collapsed="1" x14ac:dyDescent="0.25">
      <c r="A237" s="107"/>
      <c r="B237" s="107" t="s">
        <v>666</v>
      </c>
      <c r="C237" s="107" t="s">
        <v>599</v>
      </c>
      <c r="D237" s="107" t="s">
        <v>600</v>
      </c>
      <c r="E237" s="114"/>
      <c r="F237" s="107" t="s">
        <v>429</v>
      </c>
      <c r="G237" s="107" t="s">
        <v>601</v>
      </c>
    </row>
    <row r="238" spans="1:7" x14ac:dyDescent="0.25">
      <c r="A238" s="96" t="s">
        <v>667</v>
      </c>
      <c r="B238" s="96" t="s">
        <v>632</v>
      </c>
      <c r="C238" s="130">
        <v>0.48220000000000002</v>
      </c>
      <c r="F238" s="153"/>
      <c r="G238" s="153"/>
    </row>
    <row r="239" spans="1:7" x14ac:dyDescent="0.25">
      <c r="F239" s="153"/>
      <c r="G239" s="153"/>
    </row>
    <row r="240" spans="1:7" x14ac:dyDescent="0.25">
      <c r="B240" s="117" t="s">
        <v>633</v>
      </c>
      <c r="F240" s="153"/>
      <c r="G240" s="153"/>
    </row>
    <row r="241" spans="1:7" x14ac:dyDescent="0.25">
      <c r="A241" s="96" t="s">
        <v>668</v>
      </c>
      <c r="B241" s="96" t="s">
        <v>635</v>
      </c>
      <c r="C241" s="151">
        <v>2233.7652583899999</v>
      </c>
      <c r="D241" s="154">
        <v>17089</v>
      </c>
      <c r="F241" s="150">
        <f>IF($C$249=0,"",IF(C241="[Mark as ND1 if not relevant]","",C241/$C$249))</f>
        <v>0.33142850805755469</v>
      </c>
      <c r="G241" s="150">
        <f>IF($D$249=0,"",IF(D241="[Mark as ND1 if not relevant]","",D241/$D$249))</f>
        <v>0.42552290836653389</v>
      </c>
    </row>
    <row r="242" spans="1:7" x14ac:dyDescent="0.25">
      <c r="A242" s="96" t="s">
        <v>669</v>
      </c>
      <c r="B242" s="96" t="s">
        <v>637</v>
      </c>
      <c r="C242" s="188">
        <v>1600.9095703</v>
      </c>
      <c r="D242" s="190">
        <v>8513</v>
      </c>
      <c r="F242" s="150">
        <f t="shared" ref="F242:F248" si="6">IF($C$249=0,"",IF(C242="[Mark as ND1 if not relevant]","",C242/$C$249))</f>
        <v>0.2375303619871024</v>
      </c>
      <c r="G242" s="150">
        <f t="shared" ref="G242:G248" si="7">IF($D$249=0,"",IF(D242="[Mark as ND1 if not relevant]","",D242/$D$249))</f>
        <v>0.21197709163346615</v>
      </c>
    </row>
    <row r="243" spans="1:7" x14ac:dyDescent="0.25">
      <c r="A243" s="96" t="s">
        <v>670</v>
      </c>
      <c r="B243" s="96" t="s">
        <v>639</v>
      </c>
      <c r="C243" s="188">
        <v>1106.20955768</v>
      </c>
      <c r="D243" s="190">
        <v>5128</v>
      </c>
      <c r="F243" s="150">
        <f t="shared" si="6"/>
        <v>0.16413066768042595</v>
      </c>
      <c r="G243" s="150">
        <f t="shared" si="7"/>
        <v>0.12768924302788845</v>
      </c>
    </row>
    <row r="244" spans="1:7" x14ac:dyDescent="0.25">
      <c r="A244" s="96" t="s">
        <v>671</v>
      </c>
      <c r="B244" s="96" t="s">
        <v>641</v>
      </c>
      <c r="C244" s="188">
        <v>1023.56382437</v>
      </c>
      <c r="D244" s="190">
        <v>5494</v>
      </c>
      <c r="F244" s="150">
        <f t="shared" si="6"/>
        <v>0.1518683442400488</v>
      </c>
      <c r="G244" s="150">
        <f t="shared" si="7"/>
        <v>0.13680278884462152</v>
      </c>
    </row>
    <row r="245" spans="1:7" x14ac:dyDescent="0.25">
      <c r="A245" s="96" t="s">
        <v>672</v>
      </c>
      <c r="B245" s="96" t="s">
        <v>643</v>
      </c>
      <c r="C245" s="188">
        <v>672.17825204999997</v>
      </c>
      <c r="D245" s="190">
        <v>3382</v>
      </c>
      <c r="F245" s="150">
        <f t="shared" si="6"/>
        <v>9.9732518620258157E-2</v>
      </c>
      <c r="G245" s="150">
        <f t="shared" si="7"/>
        <v>8.4213147410358569E-2</v>
      </c>
    </row>
    <row r="246" spans="1:7" x14ac:dyDescent="0.25">
      <c r="A246" s="96" t="s">
        <v>673</v>
      </c>
      <c r="B246" s="96" t="s">
        <v>645</v>
      </c>
      <c r="C246" s="188">
        <v>103.18379518</v>
      </c>
      <c r="D246" s="190">
        <v>554</v>
      </c>
      <c r="F246" s="150">
        <f t="shared" si="6"/>
        <v>1.5309599414610003E-2</v>
      </c>
      <c r="G246" s="150">
        <f t="shared" si="7"/>
        <v>1.3794820717131473E-2</v>
      </c>
    </row>
    <row r="247" spans="1:7" x14ac:dyDescent="0.25">
      <c r="A247" s="96" t="s">
        <v>674</v>
      </c>
      <c r="B247" s="96" t="s">
        <v>647</v>
      </c>
      <c r="C247" s="188">
        <v>0</v>
      </c>
      <c r="D247" s="190">
        <v>0</v>
      </c>
      <c r="F247" s="150">
        <f t="shared" si="6"/>
        <v>0</v>
      </c>
      <c r="G247" s="150">
        <f t="shared" si="7"/>
        <v>0</v>
      </c>
    </row>
    <row r="248" spans="1:7" x14ac:dyDescent="0.25">
      <c r="A248" s="96" t="s">
        <v>675</v>
      </c>
      <c r="B248" s="96" t="s">
        <v>649</v>
      </c>
      <c r="C248" s="188">
        <v>0</v>
      </c>
      <c r="D248" s="190">
        <v>0</v>
      </c>
      <c r="F248" s="150">
        <f t="shared" si="6"/>
        <v>0</v>
      </c>
      <c r="G248" s="150">
        <f t="shared" si="7"/>
        <v>0</v>
      </c>
    </row>
    <row r="249" spans="1:7" x14ac:dyDescent="0.25">
      <c r="A249" s="96" t="s">
        <v>676</v>
      </c>
      <c r="B249" s="126" t="s">
        <v>88</v>
      </c>
      <c r="C249" s="151">
        <f>SUM(C241:C248)</f>
        <v>6739.8102579699998</v>
      </c>
      <c r="D249" s="154">
        <f>SUM(D241:D248)</f>
        <v>40160</v>
      </c>
      <c r="F249" s="130">
        <f>SUM(F241:F248)</f>
        <v>0.99999999999999989</v>
      </c>
      <c r="G249" s="130">
        <f>SUM(G241:G248)</f>
        <v>1</v>
      </c>
    </row>
    <row r="250" spans="1:7" hidden="1" outlineLevel="1" x14ac:dyDescent="0.25">
      <c r="A250" s="96" t="s">
        <v>677</v>
      </c>
      <c r="B250" s="113" t="s">
        <v>652</v>
      </c>
      <c r="C250" s="151"/>
      <c r="D250" s="154"/>
      <c r="F250" s="150">
        <f t="shared" ref="F250:F255" si="8">IF($C$249=0,"",IF(C250="[for completion]","",C250/$C$249))</f>
        <v>0</v>
      </c>
      <c r="G250" s="150">
        <f t="shared" ref="G250:G255" si="9">IF($D$249=0,"",IF(D250="[for completion]","",D250/$D$249))</f>
        <v>0</v>
      </c>
    </row>
    <row r="251" spans="1:7" hidden="1" outlineLevel="1" x14ac:dyDescent="0.25">
      <c r="A251" s="96" t="s">
        <v>678</v>
      </c>
      <c r="B251" s="113" t="s">
        <v>654</v>
      </c>
      <c r="C251" s="151"/>
      <c r="D251" s="154"/>
      <c r="F251" s="150">
        <f t="shared" si="8"/>
        <v>0</v>
      </c>
      <c r="G251" s="150">
        <f t="shared" si="9"/>
        <v>0</v>
      </c>
    </row>
    <row r="252" spans="1:7" hidden="1" outlineLevel="1" x14ac:dyDescent="0.25">
      <c r="A252" s="96" t="s">
        <v>679</v>
      </c>
      <c r="B252" s="113" t="s">
        <v>656</v>
      </c>
      <c r="C252" s="151"/>
      <c r="D252" s="154"/>
      <c r="F252" s="150">
        <f t="shared" si="8"/>
        <v>0</v>
      </c>
      <c r="G252" s="150">
        <f t="shared" si="9"/>
        <v>0</v>
      </c>
    </row>
    <row r="253" spans="1:7" hidden="1" outlineLevel="1" x14ac:dyDescent="0.25">
      <c r="A253" s="96" t="s">
        <v>680</v>
      </c>
      <c r="B253" s="113" t="s">
        <v>658</v>
      </c>
      <c r="C253" s="151"/>
      <c r="D253" s="154"/>
      <c r="F253" s="150">
        <f t="shared" si="8"/>
        <v>0</v>
      </c>
      <c r="G253" s="150">
        <f t="shared" si="9"/>
        <v>0</v>
      </c>
    </row>
    <row r="254" spans="1:7" hidden="1" outlineLevel="1" x14ac:dyDescent="0.25">
      <c r="A254" s="96" t="s">
        <v>681</v>
      </c>
      <c r="B254" s="113" t="s">
        <v>660</v>
      </c>
      <c r="C254" s="151"/>
      <c r="D254" s="154"/>
      <c r="F254" s="150">
        <f t="shared" si="8"/>
        <v>0</v>
      </c>
      <c r="G254" s="150">
        <f t="shared" si="9"/>
        <v>0</v>
      </c>
    </row>
    <row r="255" spans="1:7" hidden="1" outlineLevel="1" x14ac:dyDescent="0.25">
      <c r="A255" s="96" t="s">
        <v>682</v>
      </c>
      <c r="B255" s="113" t="s">
        <v>662</v>
      </c>
      <c r="C255" s="151"/>
      <c r="D255" s="154"/>
      <c r="F255" s="150">
        <f t="shared" si="8"/>
        <v>0</v>
      </c>
      <c r="G255" s="150">
        <f t="shared" si="9"/>
        <v>0</v>
      </c>
    </row>
    <row r="256" spans="1:7" hidden="1" outlineLevel="1" x14ac:dyDescent="0.25">
      <c r="A256" s="96" t="s">
        <v>683</v>
      </c>
      <c r="B256" s="113"/>
      <c r="F256" s="110"/>
      <c r="G256" s="110"/>
    </row>
    <row r="257" spans="1:14" hidden="1" outlineLevel="1" x14ac:dyDescent="0.25">
      <c r="A257" s="96" t="s">
        <v>684</v>
      </c>
      <c r="B257" s="113"/>
      <c r="F257" s="110"/>
      <c r="G257" s="110"/>
    </row>
    <row r="258" spans="1:14" hidden="1" outlineLevel="1" x14ac:dyDescent="0.25">
      <c r="A258" s="96" t="s">
        <v>685</v>
      </c>
      <c r="B258" s="113"/>
      <c r="F258" s="110"/>
      <c r="G258" s="110"/>
    </row>
    <row r="259" spans="1:14" ht="15" customHeight="1" collapsed="1" x14ac:dyDescent="0.25">
      <c r="A259" s="107"/>
      <c r="B259" s="263" t="s">
        <v>686</v>
      </c>
      <c r="C259" s="107" t="s">
        <v>429</v>
      </c>
      <c r="D259" s="107"/>
      <c r="E259" s="114"/>
      <c r="F259" s="107"/>
      <c r="G259" s="107"/>
    </row>
    <row r="260" spans="1:14" x14ac:dyDescent="0.25">
      <c r="A260" s="96" t="s">
        <v>687</v>
      </c>
      <c r="B260" s="96" t="s">
        <v>688</v>
      </c>
      <c r="C260" s="130">
        <v>0.88426097979278295</v>
      </c>
      <c r="E260" s="112"/>
      <c r="F260" s="112"/>
      <c r="G260" s="112"/>
    </row>
    <row r="261" spans="1:14" x14ac:dyDescent="0.25">
      <c r="A261" s="96" t="s">
        <v>689</v>
      </c>
      <c r="B261" s="96" t="s">
        <v>690</v>
      </c>
      <c r="C261" s="130">
        <v>0</v>
      </c>
      <c r="E261" s="112"/>
      <c r="F261" s="112"/>
    </row>
    <row r="262" spans="1:14" x14ac:dyDescent="0.25">
      <c r="A262" s="96" t="s">
        <v>691</v>
      </c>
      <c r="B262" s="96" t="s">
        <v>692</v>
      </c>
      <c r="C262" s="130">
        <v>0.11573902020721701</v>
      </c>
      <c r="E262" s="112"/>
      <c r="F262" s="112"/>
    </row>
    <row r="263" spans="1:14" s="206" customFormat="1" x14ac:dyDescent="0.25">
      <c r="A263" s="207" t="s">
        <v>693</v>
      </c>
      <c r="B263" s="207" t="s">
        <v>1731</v>
      </c>
      <c r="C263" s="208">
        <v>0</v>
      </c>
      <c r="D263" s="207"/>
      <c r="E263" s="174"/>
      <c r="F263" s="174"/>
      <c r="G263" s="205"/>
    </row>
    <row r="264" spans="1:14" x14ac:dyDescent="0.25">
      <c r="A264" s="207" t="s">
        <v>949</v>
      </c>
      <c r="B264" s="117" t="s">
        <v>941</v>
      </c>
      <c r="C264" s="130">
        <v>0</v>
      </c>
      <c r="D264" s="123"/>
      <c r="E264" s="123"/>
      <c r="F264" s="124"/>
      <c r="G264" s="124"/>
      <c r="H264" s="92"/>
      <c r="I264" s="96"/>
      <c r="J264" s="96"/>
      <c r="K264" s="96"/>
      <c r="L264" s="92"/>
      <c r="M264" s="92"/>
      <c r="N264" s="92"/>
    </row>
    <row r="265" spans="1:14" x14ac:dyDescent="0.25">
      <c r="A265" s="207" t="s">
        <v>1732</v>
      </c>
      <c r="B265" s="96" t="s">
        <v>86</v>
      </c>
      <c r="C265" s="130">
        <v>0</v>
      </c>
      <c r="E265" s="112"/>
      <c r="F265" s="112"/>
    </row>
    <row r="266" spans="1:14" hidden="1" outlineLevel="1" x14ac:dyDescent="0.25">
      <c r="A266" s="96" t="s">
        <v>694</v>
      </c>
      <c r="B266" s="113" t="s">
        <v>696</v>
      </c>
      <c r="C266" s="158"/>
      <c r="E266" s="112"/>
      <c r="F266" s="112"/>
    </row>
    <row r="267" spans="1:14" hidden="1" outlineLevel="1" x14ac:dyDescent="0.25">
      <c r="A267" s="207" t="s">
        <v>695</v>
      </c>
      <c r="B267" s="113" t="s">
        <v>698</v>
      </c>
      <c r="C267" s="130"/>
      <c r="E267" s="112"/>
      <c r="F267" s="112"/>
    </row>
    <row r="268" spans="1:14" hidden="1" outlineLevel="1" x14ac:dyDescent="0.25">
      <c r="A268" s="207" t="s">
        <v>697</v>
      </c>
      <c r="B268" s="113" t="s">
        <v>700</v>
      </c>
      <c r="C268" s="130"/>
      <c r="E268" s="112"/>
      <c r="F268" s="112"/>
    </row>
    <row r="269" spans="1:14" hidden="1" outlineLevel="1" x14ac:dyDescent="0.25">
      <c r="A269" s="207" t="s">
        <v>699</v>
      </c>
      <c r="B269" s="113" t="s">
        <v>702</v>
      </c>
      <c r="C269" s="130"/>
      <c r="E269" s="112"/>
      <c r="F269" s="112"/>
    </row>
    <row r="270" spans="1:14" hidden="1" outlineLevel="1" x14ac:dyDescent="0.25">
      <c r="A270" s="207" t="s">
        <v>701</v>
      </c>
      <c r="B270" s="113" t="s">
        <v>90</v>
      </c>
      <c r="C270" s="130"/>
      <c r="E270" s="112"/>
      <c r="F270" s="112"/>
    </row>
    <row r="271" spans="1:14" hidden="1" outlineLevel="1" x14ac:dyDescent="0.25">
      <c r="A271" s="207" t="s">
        <v>703</v>
      </c>
      <c r="B271" s="113" t="s">
        <v>90</v>
      </c>
      <c r="C271" s="130"/>
      <c r="E271" s="112"/>
      <c r="F271" s="112"/>
    </row>
    <row r="272" spans="1:14" hidden="1" outlineLevel="1" x14ac:dyDescent="0.25">
      <c r="A272" s="207" t="s">
        <v>704</v>
      </c>
      <c r="B272" s="113" t="s">
        <v>90</v>
      </c>
      <c r="C272" s="130"/>
      <c r="E272" s="112"/>
      <c r="F272" s="112"/>
    </row>
    <row r="273" spans="1:7" hidden="1" outlineLevel="1" x14ac:dyDescent="0.25">
      <c r="A273" s="207" t="s">
        <v>705</v>
      </c>
      <c r="B273" s="113" t="s">
        <v>90</v>
      </c>
      <c r="C273" s="130"/>
      <c r="E273" s="112"/>
      <c r="F273" s="112"/>
    </row>
    <row r="274" spans="1:7" hidden="1" outlineLevel="1" x14ac:dyDescent="0.25">
      <c r="A274" s="207" t="s">
        <v>706</v>
      </c>
      <c r="B274" s="113" t="s">
        <v>90</v>
      </c>
      <c r="C274" s="130"/>
      <c r="E274" s="112"/>
      <c r="F274" s="112"/>
    </row>
    <row r="275" spans="1:7" hidden="1" outlineLevel="1" x14ac:dyDescent="0.25">
      <c r="A275" s="207" t="s">
        <v>707</v>
      </c>
      <c r="B275" s="113" t="s">
        <v>90</v>
      </c>
      <c r="C275" s="130"/>
      <c r="E275" s="112"/>
      <c r="F275" s="112"/>
    </row>
    <row r="276" spans="1:7" ht="15" customHeight="1" collapsed="1" x14ac:dyDescent="0.25">
      <c r="A276" s="107"/>
      <c r="B276" s="263" t="s">
        <v>708</v>
      </c>
      <c r="C276" s="107" t="s">
        <v>429</v>
      </c>
      <c r="D276" s="107"/>
      <c r="E276" s="114"/>
      <c r="F276" s="107"/>
      <c r="G276" s="109"/>
    </row>
    <row r="277" spans="1:7" x14ac:dyDescent="0.25">
      <c r="A277" s="96" t="s">
        <v>7</v>
      </c>
      <c r="B277" s="96" t="s">
        <v>942</v>
      </c>
      <c r="C277" s="130">
        <v>1</v>
      </c>
      <c r="E277" s="92"/>
      <c r="F277" s="92"/>
    </row>
    <row r="278" spans="1:7" x14ac:dyDescent="0.25">
      <c r="A278" s="96" t="s">
        <v>709</v>
      </c>
      <c r="B278" s="96" t="s">
        <v>710</v>
      </c>
      <c r="C278" s="130">
        <v>0</v>
      </c>
      <c r="E278" s="92"/>
      <c r="F278" s="92"/>
    </row>
    <row r="279" spans="1:7" x14ac:dyDescent="0.25">
      <c r="A279" s="96" t="s">
        <v>711</v>
      </c>
      <c r="B279" s="96" t="s">
        <v>86</v>
      </c>
      <c r="C279" s="130">
        <v>0</v>
      </c>
      <c r="E279" s="92"/>
      <c r="F279" s="92"/>
    </row>
    <row r="280" spans="1:7" hidden="1" outlineLevel="1" x14ac:dyDescent="0.25">
      <c r="A280" s="96" t="s">
        <v>712</v>
      </c>
      <c r="C280" s="130"/>
      <c r="E280" s="92"/>
      <c r="F280" s="92"/>
    </row>
    <row r="281" spans="1:7" hidden="1" outlineLevel="1" x14ac:dyDescent="0.25">
      <c r="A281" s="96" t="s">
        <v>713</v>
      </c>
      <c r="C281" s="130"/>
      <c r="E281" s="92"/>
      <c r="F281" s="92"/>
    </row>
    <row r="282" spans="1:7" hidden="1" outlineLevel="1" x14ac:dyDescent="0.25">
      <c r="A282" s="96" t="s">
        <v>714</v>
      </c>
      <c r="C282" s="130"/>
      <c r="E282" s="92"/>
      <c r="F282" s="92"/>
    </row>
    <row r="283" spans="1:7" hidden="1" outlineLevel="1" x14ac:dyDescent="0.25">
      <c r="A283" s="96" t="s">
        <v>715</v>
      </c>
      <c r="C283" s="130"/>
      <c r="E283" s="92"/>
      <c r="F283" s="92"/>
    </row>
    <row r="284" spans="1:7" hidden="1" outlineLevel="1" x14ac:dyDescent="0.25">
      <c r="A284" s="96" t="s">
        <v>716</v>
      </c>
      <c r="C284" s="130"/>
      <c r="E284" s="92"/>
      <c r="F284" s="92"/>
    </row>
    <row r="285" spans="1:7" hidden="1" outlineLevel="1" x14ac:dyDescent="0.25">
      <c r="A285" s="96" t="s">
        <v>717</v>
      </c>
      <c r="C285" s="130"/>
      <c r="E285" s="92"/>
      <c r="F285" s="92"/>
    </row>
    <row r="286" spans="1:7" s="159" customFormat="1" collapsed="1" x14ac:dyDescent="0.25">
      <c r="A286" s="108"/>
      <c r="B286" s="108" t="s">
        <v>1820</v>
      </c>
      <c r="C286" s="108" t="s">
        <v>58</v>
      </c>
      <c r="D286" s="108" t="s">
        <v>1167</v>
      </c>
      <c r="E286" s="108"/>
      <c r="F286" s="108" t="s">
        <v>429</v>
      </c>
      <c r="G286" s="108" t="s">
        <v>1426</v>
      </c>
    </row>
    <row r="287" spans="1:7" s="159" customFormat="1" x14ac:dyDescent="0.25">
      <c r="A287" s="271" t="s">
        <v>1506</v>
      </c>
      <c r="B287" s="195" t="s">
        <v>522</v>
      </c>
      <c r="C287" s="429" t="s">
        <v>772</v>
      </c>
      <c r="D287" s="429" t="s">
        <v>772</v>
      </c>
      <c r="E287" s="196"/>
      <c r="F287" s="187" t="str">
        <f>IF($C$305=0,"",IF(C287="[For completion]","",C287/$C$305))</f>
        <v/>
      </c>
      <c r="G287" s="187" t="str">
        <f>IF($D$305=0,"",IF(D287="[For completion]","",D287/$D$305))</f>
        <v/>
      </c>
    </row>
    <row r="288" spans="1:7" s="159" customFormat="1" x14ac:dyDescent="0.25">
      <c r="A288" s="271" t="s">
        <v>1507</v>
      </c>
      <c r="B288" s="195" t="s">
        <v>522</v>
      </c>
      <c r="C288" s="429" t="s">
        <v>772</v>
      </c>
      <c r="D288" s="429" t="s">
        <v>772</v>
      </c>
      <c r="E288" s="196"/>
      <c r="F288" s="187" t="str">
        <f t="shared" ref="F288:F304" si="10">IF($C$305=0,"",IF(C288="[For completion]","",C288/$C$305))</f>
        <v/>
      </c>
      <c r="G288" s="187" t="str">
        <f t="shared" ref="G288:G304" si="11">IF($D$305=0,"",IF(D288="[For completion]","",D288/$D$305))</f>
        <v/>
      </c>
    </row>
    <row r="289" spans="1:7" s="159" customFormat="1" x14ac:dyDescent="0.25">
      <c r="A289" s="271" t="s">
        <v>1508</v>
      </c>
      <c r="B289" s="195" t="s">
        <v>522</v>
      </c>
      <c r="C289" s="429" t="s">
        <v>772</v>
      </c>
      <c r="D289" s="429" t="s">
        <v>772</v>
      </c>
      <c r="E289" s="196"/>
      <c r="F289" s="187" t="str">
        <f t="shared" si="10"/>
        <v/>
      </c>
      <c r="G289" s="187" t="str">
        <f t="shared" si="11"/>
        <v/>
      </c>
    </row>
    <row r="290" spans="1:7" s="159" customFormat="1" x14ac:dyDescent="0.25">
      <c r="A290" s="271" t="s">
        <v>1509</v>
      </c>
      <c r="B290" s="195" t="s">
        <v>522</v>
      </c>
      <c r="C290" s="429" t="s">
        <v>772</v>
      </c>
      <c r="D290" s="429" t="s">
        <v>772</v>
      </c>
      <c r="E290" s="196"/>
      <c r="F290" s="187" t="str">
        <f t="shared" si="10"/>
        <v/>
      </c>
      <c r="G290" s="187" t="str">
        <f t="shared" si="11"/>
        <v/>
      </c>
    </row>
    <row r="291" spans="1:7" s="159" customFormat="1" x14ac:dyDescent="0.25">
      <c r="A291" s="271" t="s">
        <v>1510</v>
      </c>
      <c r="B291" s="195" t="s">
        <v>522</v>
      </c>
      <c r="C291" s="429" t="s">
        <v>772</v>
      </c>
      <c r="D291" s="429" t="s">
        <v>772</v>
      </c>
      <c r="E291" s="196"/>
      <c r="F291" s="187" t="str">
        <f t="shared" si="10"/>
        <v/>
      </c>
      <c r="G291" s="187" t="str">
        <f t="shared" si="11"/>
        <v/>
      </c>
    </row>
    <row r="292" spans="1:7" s="159" customFormat="1" x14ac:dyDescent="0.25">
      <c r="A292" s="271" t="s">
        <v>1511</v>
      </c>
      <c r="B292" s="195" t="s">
        <v>522</v>
      </c>
      <c r="C292" s="429" t="s">
        <v>772</v>
      </c>
      <c r="D292" s="429" t="s">
        <v>772</v>
      </c>
      <c r="E292" s="196"/>
      <c r="F292" s="187" t="str">
        <f t="shared" si="10"/>
        <v/>
      </c>
      <c r="G292" s="187" t="str">
        <f t="shared" si="11"/>
        <v/>
      </c>
    </row>
    <row r="293" spans="1:7" s="159" customFormat="1" x14ac:dyDescent="0.25">
      <c r="A293" s="271" t="s">
        <v>1512</v>
      </c>
      <c r="B293" s="195" t="s">
        <v>522</v>
      </c>
      <c r="C293" s="429" t="s">
        <v>772</v>
      </c>
      <c r="D293" s="429" t="s">
        <v>772</v>
      </c>
      <c r="E293" s="196"/>
      <c r="F293" s="187" t="str">
        <f t="shared" si="10"/>
        <v/>
      </c>
      <c r="G293" s="187" t="str">
        <f t="shared" si="11"/>
        <v/>
      </c>
    </row>
    <row r="294" spans="1:7" s="159" customFormat="1" x14ac:dyDescent="0.25">
      <c r="A294" s="271" t="s">
        <v>1513</v>
      </c>
      <c r="B294" s="195" t="s">
        <v>522</v>
      </c>
      <c r="C294" s="429" t="s">
        <v>772</v>
      </c>
      <c r="D294" s="429" t="s">
        <v>772</v>
      </c>
      <c r="E294" s="196"/>
      <c r="F294" s="187" t="str">
        <f t="shared" si="10"/>
        <v/>
      </c>
      <c r="G294" s="187" t="str">
        <f t="shared" si="11"/>
        <v/>
      </c>
    </row>
    <row r="295" spans="1:7" s="159" customFormat="1" x14ac:dyDescent="0.25">
      <c r="A295" s="271" t="s">
        <v>1514</v>
      </c>
      <c r="B295" s="213" t="s">
        <v>522</v>
      </c>
      <c r="C295" s="429" t="s">
        <v>772</v>
      </c>
      <c r="D295" s="429" t="s">
        <v>772</v>
      </c>
      <c r="E295" s="196"/>
      <c r="F295" s="187" t="str">
        <f t="shared" si="10"/>
        <v/>
      </c>
      <c r="G295" s="187" t="str">
        <f t="shared" si="11"/>
        <v/>
      </c>
    </row>
    <row r="296" spans="1:7" s="159" customFormat="1" x14ac:dyDescent="0.25">
      <c r="A296" s="271" t="s">
        <v>1515</v>
      </c>
      <c r="B296" s="195" t="s">
        <v>522</v>
      </c>
      <c r="C296" s="429" t="s">
        <v>772</v>
      </c>
      <c r="D296" s="429" t="s">
        <v>772</v>
      </c>
      <c r="E296" s="196"/>
      <c r="F296" s="187" t="str">
        <f t="shared" si="10"/>
        <v/>
      </c>
      <c r="G296" s="187" t="str">
        <f t="shared" si="11"/>
        <v/>
      </c>
    </row>
    <row r="297" spans="1:7" s="159" customFormat="1" x14ac:dyDescent="0.25">
      <c r="A297" s="271" t="s">
        <v>1516</v>
      </c>
      <c r="B297" s="195" t="s">
        <v>522</v>
      </c>
      <c r="C297" s="429" t="s">
        <v>772</v>
      </c>
      <c r="D297" s="429" t="s">
        <v>772</v>
      </c>
      <c r="E297" s="196"/>
      <c r="F297" s="187" t="str">
        <f t="shared" si="10"/>
        <v/>
      </c>
      <c r="G297" s="187" t="str">
        <f t="shared" si="11"/>
        <v/>
      </c>
    </row>
    <row r="298" spans="1:7" s="159" customFormat="1" x14ac:dyDescent="0.25">
      <c r="A298" s="271" t="s">
        <v>1517</v>
      </c>
      <c r="B298" s="195" t="s">
        <v>522</v>
      </c>
      <c r="C298" s="429" t="s">
        <v>772</v>
      </c>
      <c r="D298" s="429" t="s">
        <v>772</v>
      </c>
      <c r="E298" s="196"/>
      <c r="F298" s="187" t="str">
        <f t="shared" si="10"/>
        <v/>
      </c>
      <c r="G298" s="187" t="str">
        <f t="shared" si="11"/>
        <v/>
      </c>
    </row>
    <row r="299" spans="1:7" s="159" customFormat="1" x14ac:dyDescent="0.25">
      <c r="A299" s="271" t="s">
        <v>1518</v>
      </c>
      <c r="B299" s="195" t="s">
        <v>522</v>
      </c>
      <c r="C299" s="429" t="s">
        <v>772</v>
      </c>
      <c r="D299" s="429" t="s">
        <v>772</v>
      </c>
      <c r="E299" s="196"/>
      <c r="F299" s="187" t="str">
        <f t="shared" si="10"/>
        <v/>
      </c>
      <c r="G299" s="187" t="str">
        <f t="shared" si="11"/>
        <v/>
      </c>
    </row>
    <row r="300" spans="1:7" s="159" customFormat="1" x14ac:dyDescent="0.25">
      <c r="A300" s="271" t="s">
        <v>1519</v>
      </c>
      <c r="B300" s="195" t="s">
        <v>522</v>
      </c>
      <c r="C300" s="429" t="s">
        <v>772</v>
      </c>
      <c r="D300" s="429" t="s">
        <v>772</v>
      </c>
      <c r="E300" s="196"/>
      <c r="F300" s="187" t="str">
        <f t="shared" si="10"/>
        <v/>
      </c>
      <c r="G300" s="187" t="str">
        <f t="shared" si="11"/>
        <v/>
      </c>
    </row>
    <row r="301" spans="1:7" s="159" customFormat="1" x14ac:dyDescent="0.25">
      <c r="A301" s="271" t="s">
        <v>1520</v>
      </c>
      <c r="B301" s="195" t="s">
        <v>522</v>
      </c>
      <c r="C301" s="429" t="s">
        <v>772</v>
      </c>
      <c r="D301" s="429" t="s">
        <v>772</v>
      </c>
      <c r="E301" s="196"/>
      <c r="F301" s="187" t="str">
        <f t="shared" si="10"/>
        <v/>
      </c>
      <c r="G301" s="187" t="str">
        <f t="shared" si="11"/>
        <v/>
      </c>
    </row>
    <row r="302" spans="1:7" s="159" customFormat="1" x14ac:dyDescent="0.25">
      <c r="A302" s="271" t="s">
        <v>1521</v>
      </c>
      <c r="B302" s="195" t="s">
        <v>522</v>
      </c>
      <c r="C302" s="429" t="s">
        <v>772</v>
      </c>
      <c r="D302" s="429" t="s">
        <v>772</v>
      </c>
      <c r="E302" s="196"/>
      <c r="F302" s="187" t="str">
        <f t="shared" si="10"/>
        <v/>
      </c>
      <c r="G302" s="187" t="str">
        <f t="shared" si="11"/>
        <v/>
      </c>
    </row>
    <row r="303" spans="1:7" s="159" customFormat="1" x14ac:dyDescent="0.25">
      <c r="A303" s="271" t="s">
        <v>1522</v>
      </c>
      <c r="B303" s="195" t="s">
        <v>522</v>
      </c>
      <c r="C303" s="429" t="s">
        <v>772</v>
      </c>
      <c r="D303" s="429" t="s">
        <v>772</v>
      </c>
      <c r="E303" s="196"/>
      <c r="F303" s="187" t="str">
        <f t="shared" si="10"/>
        <v/>
      </c>
      <c r="G303" s="187" t="str">
        <f t="shared" si="11"/>
        <v/>
      </c>
    </row>
    <row r="304" spans="1:7" s="159" customFormat="1" x14ac:dyDescent="0.25">
      <c r="A304" s="271" t="s">
        <v>1523</v>
      </c>
      <c r="B304" s="195" t="s">
        <v>1561</v>
      </c>
      <c r="C304" s="429" t="s">
        <v>772</v>
      </c>
      <c r="D304" s="429" t="s">
        <v>772</v>
      </c>
      <c r="E304" s="196"/>
      <c r="F304" s="187" t="str">
        <f t="shared" si="10"/>
        <v/>
      </c>
      <c r="G304" s="187" t="str">
        <f t="shared" si="11"/>
        <v/>
      </c>
    </row>
    <row r="305" spans="1:7" s="159" customFormat="1" x14ac:dyDescent="0.25">
      <c r="A305" s="271" t="s">
        <v>1524</v>
      </c>
      <c r="B305" s="195" t="s">
        <v>88</v>
      </c>
      <c r="C305" s="188">
        <f>SUM(C287:C304)</f>
        <v>0</v>
      </c>
      <c r="D305" s="194">
        <f>SUM(D287:D304)</f>
        <v>0</v>
      </c>
      <c r="E305" s="196"/>
      <c r="F305" s="238">
        <f>SUM(F287:F304)</f>
        <v>0</v>
      </c>
      <c r="G305" s="238">
        <f>SUM(G287:G304)</f>
        <v>0</v>
      </c>
    </row>
    <row r="306" spans="1:7" s="159" customFormat="1" x14ac:dyDescent="0.25">
      <c r="A306" s="271" t="s">
        <v>1525</v>
      </c>
      <c r="B306" s="195"/>
      <c r="C306" s="194"/>
      <c r="D306" s="194"/>
      <c r="E306" s="196"/>
      <c r="F306" s="196"/>
      <c r="G306" s="196"/>
    </row>
    <row r="307" spans="1:7" s="159" customFormat="1" x14ac:dyDescent="0.25">
      <c r="A307" s="271" t="s">
        <v>1526</v>
      </c>
      <c r="B307" s="195"/>
      <c r="C307" s="194"/>
      <c r="D307" s="194"/>
      <c r="E307" s="196"/>
      <c r="F307" s="196"/>
      <c r="G307" s="196"/>
    </row>
    <row r="308" spans="1:7" s="159" customFormat="1" x14ac:dyDescent="0.25">
      <c r="A308" s="271" t="s">
        <v>1527</v>
      </c>
      <c r="B308" s="195"/>
      <c r="C308" s="194"/>
      <c r="D308" s="194"/>
      <c r="E308" s="196"/>
      <c r="F308" s="196"/>
      <c r="G308" s="196"/>
    </row>
    <row r="309" spans="1:7" s="201" customFormat="1" x14ac:dyDescent="0.25">
      <c r="A309" s="108"/>
      <c r="B309" s="108" t="s">
        <v>1858</v>
      </c>
      <c r="C309" s="108" t="s">
        <v>58</v>
      </c>
      <c r="D309" s="108" t="s">
        <v>1167</v>
      </c>
      <c r="E309" s="108"/>
      <c r="F309" s="108" t="s">
        <v>429</v>
      </c>
      <c r="G309" s="108" t="s">
        <v>1426</v>
      </c>
    </row>
    <row r="310" spans="1:7" s="201" customFormat="1" x14ac:dyDescent="0.25">
      <c r="A310" s="271" t="s">
        <v>1528</v>
      </c>
      <c r="B310" s="213" t="s">
        <v>522</v>
      </c>
      <c r="C310" s="429" t="s">
        <v>772</v>
      </c>
      <c r="D310" s="429" t="s">
        <v>772</v>
      </c>
      <c r="E310" s="214"/>
      <c r="F310" s="187" t="str">
        <f>IF($C$328=0,"",IF(C310="[For completion]","",C310/$C$328))</f>
        <v/>
      </c>
      <c r="G310" s="187" t="str">
        <f>IF($D$328=0,"",IF(D310="[For completion]","",D310/$D$328))</f>
        <v/>
      </c>
    </row>
    <row r="311" spans="1:7" s="201" customFormat="1" x14ac:dyDescent="0.25">
      <c r="A311" s="271" t="s">
        <v>1529</v>
      </c>
      <c r="B311" s="213" t="s">
        <v>522</v>
      </c>
      <c r="C311" s="429" t="s">
        <v>772</v>
      </c>
      <c r="D311" s="429" t="s">
        <v>772</v>
      </c>
      <c r="E311" s="214"/>
      <c r="F311" s="296" t="str">
        <f t="shared" ref="F311:F327" si="12">IF($C$328=0,"",IF(C311="[For completion]","",C311/$C$328))</f>
        <v/>
      </c>
      <c r="G311" s="296" t="str">
        <f t="shared" ref="G311:G327" si="13">IF($D$328=0,"",IF(D311="[For completion]","",D311/$D$328))</f>
        <v/>
      </c>
    </row>
    <row r="312" spans="1:7" s="201" customFormat="1" x14ac:dyDescent="0.25">
      <c r="A312" s="271" t="s">
        <v>1530</v>
      </c>
      <c r="B312" s="213" t="s">
        <v>522</v>
      </c>
      <c r="C312" s="429" t="s">
        <v>772</v>
      </c>
      <c r="D312" s="429" t="s">
        <v>772</v>
      </c>
      <c r="E312" s="214"/>
      <c r="F312" s="296" t="str">
        <f t="shared" si="12"/>
        <v/>
      </c>
      <c r="G312" s="296" t="str">
        <f t="shared" si="13"/>
        <v/>
      </c>
    </row>
    <row r="313" spans="1:7" s="201" customFormat="1" x14ac:dyDescent="0.25">
      <c r="A313" s="271" t="s">
        <v>1531</v>
      </c>
      <c r="B313" s="213" t="s">
        <v>522</v>
      </c>
      <c r="C313" s="429" t="s">
        <v>772</v>
      </c>
      <c r="D313" s="429" t="s">
        <v>772</v>
      </c>
      <c r="E313" s="214"/>
      <c r="F313" s="296" t="str">
        <f t="shared" si="12"/>
        <v/>
      </c>
      <c r="G313" s="296" t="str">
        <f t="shared" si="13"/>
        <v/>
      </c>
    </row>
    <row r="314" spans="1:7" s="201" customFormat="1" x14ac:dyDescent="0.25">
      <c r="A314" s="271" t="s">
        <v>1532</v>
      </c>
      <c r="B314" s="213" t="s">
        <v>522</v>
      </c>
      <c r="C314" s="429" t="s">
        <v>772</v>
      </c>
      <c r="D314" s="429" t="s">
        <v>772</v>
      </c>
      <c r="E314" s="214"/>
      <c r="F314" s="296" t="str">
        <f t="shared" si="12"/>
        <v/>
      </c>
      <c r="G314" s="296" t="str">
        <f t="shared" si="13"/>
        <v/>
      </c>
    </row>
    <row r="315" spans="1:7" s="201" customFormat="1" x14ac:dyDescent="0.25">
      <c r="A315" s="271" t="s">
        <v>1533</v>
      </c>
      <c r="B315" s="213" t="s">
        <v>522</v>
      </c>
      <c r="C315" s="429" t="s">
        <v>772</v>
      </c>
      <c r="D315" s="429" t="s">
        <v>772</v>
      </c>
      <c r="E315" s="214"/>
      <c r="F315" s="296" t="str">
        <f t="shared" si="12"/>
        <v/>
      </c>
      <c r="G315" s="296" t="str">
        <f t="shared" si="13"/>
        <v/>
      </c>
    </row>
    <row r="316" spans="1:7" s="201" customFormat="1" x14ac:dyDescent="0.25">
      <c r="A316" s="271" t="s">
        <v>1534</v>
      </c>
      <c r="B316" s="213" t="s">
        <v>522</v>
      </c>
      <c r="C316" s="429" t="s">
        <v>772</v>
      </c>
      <c r="D316" s="429" t="s">
        <v>772</v>
      </c>
      <c r="E316" s="214"/>
      <c r="F316" s="296" t="str">
        <f t="shared" si="12"/>
        <v/>
      </c>
      <c r="G316" s="296" t="str">
        <f t="shared" si="13"/>
        <v/>
      </c>
    </row>
    <row r="317" spans="1:7" s="201" customFormat="1" x14ac:dyDescent="0.25">
      <c r="A317" s="271" t="s">
        <v>1535</v>
      </c>
      <c r="B317" s="213" t="s">
        <v>522</v>
      </c>
      <c r="C317" s="429" t="s">
        <v>772</v>
      </c>
      <c r="D317" s="429" t="s">
        <v>772</v>
      </c>
      <c r="E317" s="214"/>
      <c r="F317" s="296" t="str">
        <f t="shared" si="12"/>
        <v/>
      </c>
      <c r="G317" s="296" t="str">
        <f t="shared" si="13"/>
        <v/>
      </c>
    </row>
    <row r="318" spans="1:7" s="201" customFormat="1" x14ac:dyDescent="0.25">
      <c r="A318" s="271" t="s">
        <v>1536</v>
      </c>
      <c r="B318" s="213" t="s">
        <v>522</v>
      </c>
      <c r="C318" s="429" t="s">
        <v>772</v>
      </c>
      <c r="D318" s="429" t="s">
        <v>772</v>
      </c>
      <c r="E318" s="214"/>
      <c r="F318" s="296" t="str">
        <f t="shared" si="12"/>
        <v/>
      </c>
      <c r="G318" s="296" t="str">
        <f t="shared" si="13"/>
        <v/>
      </c>
    </row>
    <row r="319" spans="1:7" s="201" customFormat="1" x14ac:dyDescent="0.25">
      <c r="A319" s="271" t="s">
        <v>1537</v>
      </c>
      <c r="B319" s="213" t="s">
        <v>522</v>
      </c>
      <c r="C319" s="429" t="s">
        <v>772</v>
      </c>
      <c r="D319" s="429" t="s">
        <v>772</v>
      </c>
      <c r="E319" s="214"/>
      <c r="F319" s="296" t="str">
        <f t="shared" si="12"/>
        <v/>
      </c>
      <c r="G319" s="296" t="str">
        <f t="shared" si="13"/>
        <v/>
      </c>
    </row>
    <row r="320" spans="1:7" s="201" customFormat="1" x14ac:dyDescent="0.25">
      <c r="A320" s="271" t="s">
        <v>1638</v>
      </c>
      <c r="B320" s="213" t="s">
        <v>522</v>
      </c>
      <c r="C320" s="429" t="s">
        <v>772</v>
      </c>
      <c r="D320" s="429" t="s">
        <v>772</v>
      </c>
      <c r="E320" s="214"/>
      <c r="F320" s="296" t="str">
        <f t="shared" si="12"/>
        <v/>
      </c>
      <c r="G320" s="296" t="str">
        <f t="shared" si="13"/>
        <v/>
      </c>
    </row>
    <row r="321" spans="1:7" s="201" customFormat="1" x14ac:dyDescent="0.25">
      <c r="A321" s="271" t="s">
        <v>1677</v>
      </c>
      <c r="B321" s="213" t="s">
        <v>522</v>
      </c>
      <c r="C321" s="429" t="s">
        <v>772</v>
      </c>
      <c r="D321" s="429" t="s">
        <v>772</v>
      </c>
      <c r="E321" s="214"/>
      <c r="F321" s="296" t="str">
        <f>IF($C$328=0,"",IF(C321="[For completion]","",C321/$C$328))</f>
        <v/>
      </c>
      <c r="G321" s="296" t="str">
        <f t="shared" si="13"/>
        <v/>
      </c>
    </row>
    <row r="322" spans="1:7" s="201" customFormat="1" x14ac:dyDescent="0.25">
      <c r="A322" s="271" t="s">
        <v>1678</v>
      </c>
      <c r="B322" s="213" t="s">
        <v>522</v>
      </c>
      <c r="C322" s="429" t="s">
        <v>772</v>
      </c>
      <c r="D322" s="429" t="s">
        <v>772</v>
      </c>
      <c r="E322" s="214"/>
      <c r="F322" s="296" t="str">
        <f t="shared" si="12"/>
        <v/>
      </c>
      <c r="G322" s="296" t="str">
        <f t="shared" si="13"/>
        <v/>
      </c>
    </row>
    <row r="323" spans="1:7" s="201" customFormat="1" x14ac:dyDescent="0.25">
      <c r="A323" s="271" t="s">
        <v>1679</v>
      </c>
      <c r="B323" s="213" t="s">
        <v>522</v>
      </c>
      <c r="C323" s="429" t="s">
        <v>772</v>
      </c>
      <c r="D323" s="429" t="s">
        <v>772</v>
      </c>
      <c r="E323" s="214"/>
      <c r="F323" s="296" t="str">
        <f t="shared" si="12"/>
        <v/>
      </c>
      <c r="G323" s="296" t="str">
        <f t="shared" si="13"/>
        <v/>
      </c>
    </row>
    <row r="324" spans="1:7" s="201" customFormat="1" x14ac:dyDescent="0.25">
      <c r="A324" s="271" t="s">
        <v>1680</v>
      </c>
      <c r="B324" s="213" t="s">
        <v>522</v>
      </c>
      <c r="C324" s="429" t="s">
        <v>772</v>
      </c>
      <c r="D324" s="429" t="s">
        <v>772</v>
      </c>
      <c r="E324" s="214"/>
      <c r="F324" s="296" t="str">
        <f t="shared" si="12"/>
        <v/>
      </c>
      <c r="G324" s="296" t="str">
        <f t="shared" si="13"/>
        <v/>
      </c>
    </row>
    <row r="325" spans="1:7" s="201" customFormat="1" x14ac:dyDescent="0.25">
      <c r="A325" s="271" t="s">
        <v>1681</v>
      </c>
      <c r="B325" s="213" t="s">
        <v>522</v>
      </c>
      <c r="C325" s="429" t="s">
        <v>772</v>
      </c>
      <c r="D325" s="429" t="s">
        <v>772</v>
      </c>
      <c r="E325" s="214"/>
      <c r="F325" s="296" t="str">
        <f t="shared" si="12"/>
        <v/>
      </c>
      <c r="G325" s="296" t="str">
        <f t="shared" si="13"/>
        <v/>
      </c>
    </row>
    <row r="326" spans="1:7" s="201" customFormat="1" x14ac:dyDescent="0.25">
      <c r="A326" s="271" t="s">
        <v>1682</v>
      </c>
      <c r="B326" s="213" t="s">
        <v>522</v>
      </c>
      <c r="C326" s="429" t="s">
        <v>772</v>
      </c>
      <c r="D326" s="429" t="s">
        <v>772</v>
      </c>
      <c r="E326" s="214"/>
      <c r="F326" s="296" t="str">
        <f t="shared" si="12"/>
        <v/>
      </c>
      <c r="G326" s="296" t="str">
        <f t="shared" si="13"/>
        <v/>
      </c>
    </row>
    <row r="327" spans="1:7" s="201" customFormat="1" x14ac:dyDescent="0.25">
      <c r="A327" s="271" t="s">
        <v>1683</v>
      </c>
      <c r="B327" s="213" t="s">
        <v>1561</v>
      </c>
      <c r="C327" s="429" t="s">
        <v>772</v>
      </c>
      <c r="D327" s="429" t="s">
        <v>772</v>
      </c>
      <c r="E327" s="214"/>
      <c r="F327" s="296" t="str">
        <f t="shared" si="12"/>
        <v/>
      </c>
      <c r="G327" s="296" t="str">
        <f t="shared" si="13"/>
        <v/>
      </c>
    </row>
    <row r="328" spans="1:7" s="201" customFormat="1" x14ac:dyDescent="0.25">
      <c r="A328" s="271" t="s">
        <v>1684</v>
      </c>
      <c r="B328" s="213" t="s">
        <v>88</v>
      </c>
      <c r="C328" s="188">
        <f>SUM(C310:C327)</f>
        <v>0</v>
      </c>
      <c r="D328" s="211">
        <f>SUM(D310:D327)</f>
        <v>0</v>
      </c>
      <c r="E328" s="214"/>
      <c r="F328" s="238">
        <f>SUM(F310:F327)</f>
        <v>0</v>
      </c>
      <c r="G328" s="238">
        <f>SUM(G310:G327)</f>
        <v>0</v>
      </c>
    </row>
    <row r="329" spans="1:7" s="201" customFormat="1" x14ac:dyDescent="0.25">
      <c r="A329" s="271" t="s">
        <v>1538</v>
      </c>
      <c r="B329" s="213"/>
      <c r="C329" s="211"/>
      <c r="D329" s="211"/>
      <c r="E329" s="214"/>
      <c r="F329" s="214"/>
      <c r="G329" s="214"/>
    </row>
    <row r="330" spans="1:7" s="201" customFormat="1" x14ac:dyDescent="0.25">
      <c r="A330" s="271" t="s">
        <v>1685</v>
      </c>
      <c r="B330" s="213"/>
      <c r="C330" s="211"/>
      <c r="D330" s="211"/>
      <c r="E330" s="214"/>
      <c r="F330" s="214"/>
      <c r="G330" s="214"/>
    </row>
    <row r="331" spans="1:7" s="201" customFormat="1" x14ac:dyDescent="0.25">
      <c r="A331" s="271" t="s">
        <v>1686</v>
      </c>
      <c r="B331" s="213"/>
      <c r="C331" s="211"/>
      <c r="D331" s="211"/>
      <c r="E331" s="214"/>
      <c r="F331" s="214"/>
      <c r="G331" s="214"/>
    </row>
    <row r="332" spans="1:7" s="159" customFormat="1" x14ac:dyDescent="0.25">
      <c r="A332" s="108"/>
      <c r="B332" s="108" t="s">
        <v>1821</v>
      </c>
      <c r="C332" s="108" t="s">
        <v>58</v>
      </c>
      <c r="D332" s="108" t="s">
        <v>1167</v>
      </c>
      <c r="E332" s="108"/>
      <c r="F332" s="108" t="s">
        <v>429</v>
      </c>
      <c r="G332" s="108" t="s">
        <v>1426</v>
      </c>
    </row>
    <row r="333" spans="1:7" s="159" customFormat="1" x14ac:dyDescent="0.25">
      <c r="A333" s="271" t="s">
        <v>1687</v>
      </c>
      <c r="B333" s="195" t="s">
        <v>1160</v>
      </c>
      <c r="C333" s="188">
        <v>1220.6856948999985</v>
      </c>
      <c r="D333" s="194">
        <v>6720</v>
      </c>
      <c r="E333" s="196"/>
      <c r="F333" s="187">
        <f>IF($C$346=0,"",IF(C333="[For completion]","",C333/$C$346))</f>
        <v>0.18111573592988126</v>
      </c>
      <c r="G333" s="187">
        <f>IF($D$346=0,"",IF(D333="[For completion]","",D333/$D$346))</f>
        <v>0.16733067729083664</v>
      </c>
    </row>
    <row r="334" spans="1:7" s="159" customFormat="1" x14ac:dyDescent="0.25">
      <c r="A334" s="271" t="s">
        <v>1688</v>
      </c>
      <c r="B334" s="195" t="s">
        <v>1161</v>
      </c>
      <c r="C334" s="188">
        <v>985.27437416999817</v>
      </c>
      <c r="D334" s="429">
        <v>5549</v>
      </c>
      <c r="E334" s="196"/>
      <c r="F334" s="296">
        <f t="shared" ref="F334:F345" si="14">IF($C$346=0,"",IF(C334="[For completion]","",C334/$C$346))</f>
        <v>0.14618725697876828</v>
      </c>
      <c r="G334" s="296">
        <f t="shared" ref="G334:G345" si="15">IF($D$346=0,"",IF(D334="[For completion]","",D334/$D$346))</f>
        <v>0.13817231075697212</v>
      </c>
    </row>
    <row r="335" spans="1:7" s="159" customFormat="1" x14ac:dyDescent="0.25">
      <c r="A335" s="271" t="s">
        <v>1689</v>
      </c>
      <c r="B335" s="283" t="s">
        <v>1839</v>
      </c>
      <c r="C335" s="188">
        <v>756.54246189000071</v>
      </c>
      <c r="D335" s="429">
        <v>5041</v>
      </c>
      <c r="E335" s="196"/>
      <c r="F335" s="296">
        <f t="shared" si="14"/>
        <v>0.11224981608278517</v>
      </c>
      <c r="G335" s="296">
        <f t="shared" si="15"/>
        <v>0.12552290836653388</v>
      </c>
    </row>
    <row r="336" spans="1:7" s="159" customFormat="1" x14ac:dyDescent="0.25">
      <c r="A336" s="271" t="s">
        <v>1690</v>
      </c>
      <c r="B336" s="195" t="s">
        <v>1162</v>
      </c>
      <c r="C336" s="188">
        <v>570.42844377000051</v>
      </c>
      <c r="D336" s="429">
        <v>3800</v>
      </c>
      <c r="E336" s="196"/>
      <c r="F336" s="296">
        <f t="shared" si="14"/>
        <v>8.4635682895591105E-2</v>
      </c>
      <c r="G336" s="296">
        <f t="shared" si="15"/>
        <v>9.4621513944223107E-2</v>
      </c>
    </row>
    <row r="337" spans="1:7" s="159" customFormat="1" x14ac:dyDescent="0.25">
      <c r="A337" s="271" t="s">
        <v>1691</v>
      </c>
      <c r="B337" s="195" t="s">
        <v>1163</v>
      </c>
      <c r="C337" s="188">
        <v>440.10619767000037</v>
      </c>
      <c r="D337" s="429">
        <v>2908</v>
      </c>
      <c r="E337" s="196"/>
      <c r="F337" s="296">
        <f t="shared" si="14"/>
        <v>6.5299493728263908E-2</v>
      </c>
      <c r="G337" s="296">
        <f t="shared" si="15"/>
        <v>7.2410358565737049E-2</v>
      </c>
    </row>
    <row r="338" spans="1:7" s="159" customFormat="1" x14ac:dyDescent="0.25">
      <c r="A338" s="271" t="s">
        <v>1692</v>
      </c>
      <c r="B338" s="195" t="s">
        <v>1164</v>
      </c>
      <c r="C338" s="188">
        <v>374.2979441400006</v>
      </c>
      <c r="D338" s="429">
        <v>2463</v>
      </c>
      <c r="E338" s="196"/>
      <c r="F338" s="296">
        <f t="shared" si="14"/>
        <v>5.5535383017256891E-2</v>
      </c>
      <c r="G338" s="296">
        <f t="shared" si="15"/>
        <v>6.1329681274900398E-2</v>
      </c>
    </row>
    <row r="339" spans="1:7" s="159" customFormat="1" x14ac:dyDescent="0.25">
      <c r="A339" s="271" t="s">
        <v>1693</v>
      </c>
      <c r="B339" s="195" t="s">
        <v>1165</v>
      </c>
      <c r="C339" s="188">
        <v>379.99088750999857</v>
      </c>
      <c r="D339" s="429">
        <v>2529</v>
      </c>
      <c r="E339" s="196"/>
      <c r="F339" s="296">
        <f t="shared" si="14"/>
        <v>5.6380057147847717E-2</v>
      </c>
      <c r="G339" s="296">
        <f t="shared" si="15"/>
        <v>6.2973107569721118E-2</v>
      </c>
    </row>
    <row r="340" spans="1:7" s="159" customFormat="1" x14ac:dyDescent="0.25">
      <c r="A340" s="271" t="s">
        <v>1694</v>
      </c>
      <c r="B340" s="195" t="s">
        <v>1166</v>
      </c>
      <c r="C340" s="188">
        <v>238.57205061000033</v>
      </c>
      <c r="D340" s="429">
        <v>1548</v>
      </c>
      <c r="E340" s="196"/>
      <c r="F340" s="296">
        <f t="shared" si="14"/>
        <v>3.5397443173994833E-2</v>
      </c>
      <c r="G340" s="296">
        <f t="shared" si="15"/>
        <v>3.8545816733067728E-2</v>
      </c>
    </row>
    <row r="341" spans="1:7" s="159" customFormat="1" x14ac:dyDescent="0.25">
      <c r="A341" s="298" t="s">
        <v>1695</v>
      </c>
      <c r="B341" s="299" t="s">
        <v>2212</v>
      </c>
      <c r="C341" s="188">
        <v>238.31167521000017</v>
      </c>
      <c r="D341" s="429">
        <v>1572</v>
      </c>
      <c r="E341" s="308"/>
      <c r="F341" s="296">
        <f t="shared" si="14"/>
        <v>3.5358810721442882E-2</v>
      </c>
      <c r="G341" s="296">
        <f t="shared" si="15"/>
        <v>3.9143426294820718E-2</v>
      </c>
    </row>
    <row r="342" spans="1:7" s="159" customFormat="1" x14ac:dyDescent="0.25">
      <c r="A342" s="298" t="s">
        <v>1696</v>
      </c>
      <c r="B342" s="298" t="s">
        <v>2215</v>
      </c>
      <c r="C342" s="188">
        <v>256.92020877000004</v>
      </c>
      <c r="D342" s="429">
        <v>1516</v>
      </c>
      <c r="E342" s="64"/>
      <c r="F342" s="296">
        <f t="shared" si="14"/>
        <v>3.8119798471505255E-2</v>
      </c>
      <c r="G342" s="296">
        <f t="shared" si="15"/>
        <v>3.7749003984063743E-2</v>
      </c>
    </row>
    <row r="343" spans="1:7" s="159" customFormat="1" x14ac:dyDescent="0.25">
      <c r="A343" s="298" t="s">
        <v>1697</v>
      </c>
      <c r="B343" s="298" t="s">
        <v>2213</v>
      </c>
      <c r="C343" s="188">
        <v>316.5145906299997</v>
      </c>
      <c r="D343" s="429">
        <v>1493</v>
      </c>
      <c r="E343" s="64"/>
      <c r="F343" s="296">
        <f t="shared" si="14"/>
        <v>4.6961943810764295E-2</v>
      </c>
      <c r="G343" s="296">
        <f t="shared" si="15"/>
        <v>3.7176294820717132E-2</v>
      </c>
    </row>
    <row r="344" spans="1:7" s="292" customFormat="1" x14ac:dyDescent="0.25">
      <c r="A344" s="298" t="s">
        <v>2209</v>
      </c>
      <c r="B344" s="299" t="s">
        <v>2214</v>
      </c>
      <c r="C344" s="188">
        <v>43.961219200000009</v>
      </c>
      <c r="D344" s="429">
        <v>178</v>
      </c>
      <c r="E344" s="308"/>
      <c r="F344" s="296">
        <f t="shared" si="14"/>
        <v>6.522619705505028E-3</v>
      </c>
      <c r="G344" s="296">
        <f t="shared" si="15"/>
        <v>4.4322709163346612E-3</v>
      </c>
    </row>
    <row r="345" spans="1:7" s="292" customFormat="1" x14ac:dyDescent="0.25">
      <c r="A345" s="298" t="s">
        <v>2210</v>
      </c>
      <c r="B345" s="298" t="s">
        <v>1561</v>
      </c>
      <c r="C345" s="188">
        <v>918.20450949999747</v>
      </c>
      <c r="D345" s="429">
        <v>4843</v>
      </c>
      <c r="E345" s="64"/>
      <c r="F345" s="296">
        <f t="shared" si="14"/>
        <v>0.13623595833639346</v>
      </c>
      <c r="G345" s="296">
        <f t="shared" si="15"/>
        <v>0.12059262948207171</v>
      </c>
    </row>
    <row r="346" spans="1:7" s="292" customFormat="1" x14ac:dyDescent="0.25">
      <c r="A346" s="298" t="s">
        <v>2211</v>
      </c>
      <c r="B346" s="299" t="s">
        <v>88</v>
      </c>
      <c r="C346" s="188">
        <f>SUM(C333:C345)</f>
        <v>6739.8102579699944</v>
      </c>
      <c r="D346" s="298">
        <f>SUM(D333:D345)</f>
        <v>40160</v>
      </c>
      <c r="E346" s="308"/>
      <c r="F346" s="309">
        <f>SUM(F333:F345)</f>
        <v>1</v>
      </c>
      <c r="G346" s="309">
        <f>SUM(G333:G345)</f>
        <v>1</v>
      </c>
    </row>
    <row r="347" spans="1:7" s="292" customFormat="1" x14ac:dyDescent="0.25">
      <c r="A347" s="298" t="s">
        <v>1698</v>
      </c>
      <c r="B347" s="299"/>
      <c r="C347" s="188"/>
      <c r="D347" s="298"/>
      <c r="E347" s="308"/>
      <c r="F347" s="309"/>
      <c r="G347" s="309"/>
    </row>
    <row r="348" spans="1:7" s="292" customFormat="1" x14ac:dyDescent="0.25">
      <c r="A348" s="298" t="s">
        <v>2216</v>
      </c>
      <c r="B348" s="299"/>
      <c r="C348" s="188"/>
      <c r="D348" s="298"/>
      <c r="E348" s="308"/>
      <c r="F348" s="309"/>
      <c r="G348" s="309"/>
    </row>
    <row r="349" spans="1:7" s="292" customFormat="1" x14ac:dyDescent="0.25">
      <c r="A349" s="298" t="s">
        <v>2217</v>
      </c>
      <c r="B349" s="64"/>
      <c r="C349" s="64"/>
      <c r="D349" s="64"/>
      <c r="E349" s="64"/>
      <c r="F349" s="64"/>
      <c r="G349" s="64"/>
    </row>
    <row r="350" spans="1:7" s="292" customFormat="1" x14ac:dyDescent="0.25">
      <c r="A350" s="298" t="s">
        <v>2218</v>
      </c>
      <c r="B350" s="64"/>
      <c r="C350" s="64"/>
      <c r="D350" s="64"/>
      <c r="E350" s="64"/>
      <c r="F350" s="64"/>
      <c r="G350" s="64"/>
    </row>
    <row r="351" spans="1:7" s="292" customFormat="1" x14ac:dyDescent="0.25">
      <c r="A351" s="298" t="s">
        <v>2219</v>
      </c>
      <c r="B351" s="299"/>
      <c r="C351" s="188"/>
      <c r="D351" s="298"/>
      <c r="E351" s="308"/>
      <c r="F351" s="309"/>
      <c r="G351" s="309"/>
    </row>
    <row r="352" spans="1:7" s="292" customFormat="1" x14ac:dyDescent="0.25">
      <c r="A352" s="298" t="s">
        <v>2220</v>
      </c>
      <c r="B352" s="299"/>
      <c r="C352" s="188"/>
      <c r="D352" s="298"/>
      <c r="E352" s="308"/>
      <c r="F352" s="309"/>
      <c r="G352" s="309"/>
    </row>
    <row r="353" spans="1:7" s="292" customFormat="1" x14ac:dyDescent="0.25">
      <c r="A353" s="298" t="s">
        <v>2221</v>
      </c>
      <c r="B353" s="299"/>
      <c r="C353" s="188"/>
      <c r="D353" s="298"/>
      <c r="E353" s="308"/>
      <c r="F353" s="309"/>
      <c r="G353" s="309"/>
    </row>
    <row r="354" spans="1:7" s="292" customFormat="1" x14ac:dyDescent="0.25">
      <c r="A354" s="298" t="s">
        <v>2222</v>
      </c>
      <c r="B354" s="299"/>
      <c r="C354" s="188"/>
      <c r="D354" s="298"/>
      <c r="E354" s="308"/>
      <c r="F354" s="309"/>
      <c r="G354" s="309"/>
    </row>
    <row r="355" spans="1:7" s="159" customFormat="1" x14ac:dyDescent="0.25">
      <c r="A355" s="298" t="s">
        <v>2223</v>
      </c>
      <c r="B355" s="299"/>
      <c r="C355" s="298"/>
      <c r="D355" s="298"/>
      <c r="E355" s="308"/>
      <c r="F355" s="308"/>
      <c r="G355" s="308"/>
    </row>
    <row r="356" spans="1:7" s="292" customFormat="1" x14ac:dyDescent="0.25">
      <c r="A356" s="298" t="s">
        <v>2239</v>
      </c>
      <c r="B356" s="299"/>
      <c r="C356" s="298"/>
      <c r="D356" s="298"/>
      <c r="E356" s="308"/>
      <c r="F356" s="308"/>
      <c r="G356" s="308"/>
    </row>
    <row r="357" spans="1:7" s="159" customFormat="1" x14ac:dyDescent="0.25">
      <c r="A357" s="108"/>
      <c r="B357" s="108" t="s">
        <v>1822</v>
      </c>
      <c r="C357" s="108" t="s">
        <v>58</v>
      </c>
      <c r="D357" s="108" t="s">
        <v>1167</v>
      </c>
      <c r="E357" s="108"/>
      <c r="F357" s="108" t="s">
        <v>429</v>
      </c>
      <c r="G357" s="108" t="s">
        <v>1426</v>
      </c>
    </row>
    <row r="358" spans="1:7" s="159" customFormat="1" x14ac:dyDescent="0.25">
      <c r="A358" s="271" t="s">
        <v>2015</v>
      </c>
      <c r="B358" s="213" t="s">
        <v>1549</v>
      </c>
      <c r="C358" s="188">
        <v>4113.3800696699918</v>
      </c>
      <c r="D358" s="211">
        <v>22515</v>
      </c>
      <c r="E358" s="214"/>
      <c r="F358" s="187">
        <f>IF($C$365=0,"",IF(C358="[For completion]","",C358/$C$365))</f>
        <v>0.61031096013509001</v>
      </c>
      <c r="G358" s="187">
        <f>IF($D$365=0,"",IF(D358="[For completion]","",D358/$D$365))</f>
        <v>0.56063247011952189</v>
      </c>
    </row>
    <row r="359" spans="1:7" s="159" customFormat="1" x14ac:dyDescent="0.25">
      <c r="A359" s="271" t="s">
        <v>2016</v>
      </c>
      <c r="B359" s="209" t="s">
        <v>1550</v>
      </c>
      <c r="C359" s="188">
        <v>871.02607669999634</v>
      </c>
      <c r="D359" s="429">
        <v>5588</v>
      </c>
      <c r="E359" s="214"/>
      <c r="F359" s="187">
        <f t="shared" ref="F359:F364" si="16">IF($C$365=0,"",IF(C359="[For completion]","",C359/$C$365))</f>
        <v>0.12923599379819142</v>
      </c>
      <c r="G359" s="187">
        <f t="shared" ref="G359:G364" si="17">IF($D$365=0,"",IF(D359="[For completion]","",D359/$D$365))</f>
        <v>0.13914342629482071</v>
      </c>
    </row>
    <row r="360" spans="1:7" s="159" customFormat="1" x14ac:dyDescent="0.25">
      <c r="A360" s="271" t="s">
        <v>2017</v>
      </c>
      <c r="B360" s="213" t="s">
        <v>1551</v>
      </c>
      <c r="C360" s="188">
        <v>265.61697485999991</v>
      </c>
      <c r="D360" s="429">
        <v>1863</v>
      </c>
      <c r="E360" s="214"/>
      <c r="F360" s="187">
        <f t="shared" si="16"/>
        <v>3.941015617552459E-2</v>
      </c>
      <c r="G360" s="187">
        <f t="shared" si="17"/>
        <v>4.6389442231075696E-2</v>
      </c>
    </row>
    <row r="361" spans="1:7" s="159" customFormat="1" x14ac:dyDescent="0.25">
      <c r="A361" s="271" t="s">
        <v>2018</v>
      </c>
      <c r="B361" s="213" t="s">
        <v>1552</v>
      </c>
      <c r="C361" s="188">
        <v>1486.7442272500002</v>
      </c>
      <c r="D361" s="429">
        <v>10175</v>
      </c>
      <c r="E361" s="214"/>
      <c r="F361" s="187">
        <f t="shared" si="16"/>
        <v>0.22059140693046803</v>
      </c>
      <c r="G361" s="187">
        <f t="shared" si="17"/>
        <v>0.25336155378486058</v>
      </c>
    </row>
    <row r="362" spans="1:7" s="159" customFormat="1" x14ac:dyDescent="0.25">
      <c r="A362" s="271" t="s">
        <v>2019</v>
      </c>
      <c r="B362" s="213" t="s">
        <v>1553</v>
      </c>
      <c r="C362" s="188">
        <v>0</v>
      </c>
      <c r="D362" s="429">
        <v>0</v>
      </c>
      <c r="E362" s="214"/>
      <c r="F362" s="187">
        <f t="shared" si="16"/>
        <v>0</v>
      </c>
      <c r="G362" s="187">
        <f t="shared" si="17"/>
        <v>0</v>
      </c>
    </row>
    <row r="363" spans="1:7" s="159" customFormat="1" x14ac:dyDescent="0.25">
      <c r="A363" s="271" t="s">
        <v>2020</v>
      </c>
      <c r="B363" s="213" t="s">
        <v>1554</v>
      </c>
      <c r="C363" s="188">
        <v>0</v>
      </c>
      <c r="D363" s="429">
        <v>0</v>
      </c>
      <c r="E363" s="214"/>
      <c r="F363" s="187">
        <f t="shared" si="16"/>
        <v>0</v>
      </c>
      <c r="G363" s="187">
        <f t="shared" si="17"/>
        <v>0</v>
      </c>
    </row>
    <row r="364" spans="1:7" s="159" customFormat="1" x14ac:dyDescent="0.25">
      <c r="A364" s="271" t="s">
        <v>2021</v>
      </c>
      <c r="B364" s="213" t="s">
        <v>1168</v>
      </c>
      <c r="C364" s="188">
        <v>3.0429094899999996</v>
      </c>
      <c r="D364" s="429">
        <v>19</v>
      </c>
      <c r="E364" s="214"/>
      <c r="F364" s="187">
        <f t="shared" si="16"/>
        <v>4.5148296072603612E-4</v>
      </c>
      <c r="G364" s="187">
        <f t="shared" si="17"/>
        <v>4.7310756972111556E-4</v>
      </c>
    </row>
    <row r="365" spans="1:7" s="159" customFormat="1" x14ac:dyDescent="0.25">
      <c r="A365" s="271" t="s">
        <v>2022</v>
      </c>
      <c r="B365" s="213" t="s">
        <v>88</v>
      </c>
      <c r="C365" s="188">
        <f>SUM(C358:C364)</f>
        <v>6739.810257969988</v>
      </c>
      <c r="D365" s="211">
        <f>SUM(D358:D364)</f>
        <v>40160</v>
      </c>
      <c r="E365" s="214"/>
      <c r="F365" s="238">
        <f>SUM(F358:F364)</f>
        <v>1</v>
      </c>
      <c r="G365" s="238">
        <f>SUM(G358:G364)</f>
        <v>0.99999999999999989</v>
      </c>
    </row>
    <row r="366" spans="1:7" s="159" customFormat="1" x14ac:dyDescent="0.25">
      <c r="A366" s="271" t="s">
        <v>1699</v>
      </c>
      <c r="B366" s="213"/>
      <c r="C366" s="211"/>
      <c r="D366" s="211"/>
      <c r="E366" s="214"/>
      <c r="F366" s="214"/>
      <c r="G366" s="214"/>
    </row>
    <row r="367" spans="1:7" s="159" customFormat="1" x14ac:dyDescent="0.25">
      <c r="A367" s="108"/>
      <c r="B367" s="108" t="s">
        <v>1823</v>
      </c>
      <c r="C367" s="108" t="s">
        <v>58</v>
      </c>
      <c r="D367" s="108" t="s">
        <v>1167</v>
      </c>
      <c r="E367" s="108"/>
      <c r="F367" s="108" t="s">
        <v>429</v>
      </c>
      <c r="G367" s="108" t="s">
        <v>1426</v>
      </c>
    </row>
    <row r="368" spans="1:7" s="159" customFormat="1" x14ac:dyDescent="0.25">
      <c r="A368" s="271" t="s">
        <v>2023</v>
      </c>
      <c r="B368" s="213" t="s">
        <v>1740</v>
      </c>
      <c r="C368" s="188">
        <v>290.40031280999972</v>
      </c>
      <c r="D368" s="211">
        <v>1432</v>
      </c>
      <c r="E368" s="214"/>
      <c r="F368" s="187">
        <f>IF($C$372=0,"",IF(C368="[For completion]","",C368/$C$372))</f>
        <v>4.3087312801809705E-2</v>
      </c>
      <c r="G368" s="187">
        <f>IF($D$372=0,"",IF(D368="[For completion]","",D368/$D$372))</f>
        <v>3.5657370517928284E-2</v>
      </c>
    </row>
    <row r="369" spans="1:7" s="159" customFormat="1" x14ac:dyDescent="0.25">
      <c r="A369" s="271" t="s">
        <v>2024</v>
      </c>
      <c r="B369" s="209" t="s">
        <v>1787</v>
      </c>
      <c r="C369" s="188">
        <v>5615.1195279500153</v>
      </c>
      <c r="D369" s="429">
        <v>34629</v>
      </c>
      <c r="E369" s="214"/>
      <c r="F369" s="187">
        <f>IF($C$372=0,"",IF(C369="[For completion]","",C369/$C$372))</f>
        <v>0.83312724142493177</v>
      </c>
      <c r="G369" s="187">
        <f>IF($D$372=0,"",IF(D369="[For completion]","",D369/$D$372))</f>
        <v>0.86227589641434266</v>
      </c>
    </row>
    <row r="370" spans="1:7" s="159" customFormat="1" x14ac:dyDescent="0.25">
      <c r="A370" s="271" t="s">
        <v>2025</v>
      </c>
      <c r="B370" s="213" t="s">
        <v>1168</v>
      </c>
      <c r="C370" s="188">
        <v>0</v>
      </c>
      <c r="D370" s="429">
        <v>0</v>
      </c>
      <c r="E370" s="214"/>
      <c r="F370" s="187">
        <f>IF($C$372=0,"",IF(C370="[For completion]","",C370/$C$372))</f>
        <v>0</v>
      </c>
      <c r="G370" s="187">
        <f>IF($D$372=0,"",IF(D370="[For completion]","",D370/$D$372))</f>
        <v>0</v>
      </c>
    </row>
    <row r="371" spans="1:7" s="159" customFormat="1" x14ac:dyDescent="0.25">
      <c r="A371" s="271" t="s">
        <v>2026</v>
      </c>
      <c r="B371" s="211" t="s">
        <v>1561</v>
      </c>
      <c r="C371" s="188">
        <v>834.29041720999885</v>
      </c>
      <c r="D371" s="429">
        <v>4099</v>
      </c>
      <c r="E371" s="214"/>
      <c r="F371" s="187">
        <f>IF($C$372=0,"",IF(C371="[For completion]","",C371/$C$372))</f>
        <v>0.12378544577325855</v>
      </c>
      <c r="G371" s="187">
        <f>IF($D$372=0,"",IF(D371="[For completion]","",D371/$D$372))</f>
        <v>0.10206673306772908</v>
      </c>
    </row>
    <row r="372" spans="1:7" s="159" customFormat="1" x14ac:dyDescent="0.25">
      <c r="A372" s="271" t="s">
        <v>2027</v>
      </c>
      <c r="B372" s="213" t="s">
        <v>88</v>
      </c>
      <c r="C372" s="188">
        <f>SUM(C368:C371)</f>
        <v>6739.8102579700135</v>
      </c>
      <c r="D372" s="211">
        <f>SUM(D368:D371)</f>
        <v>40160</v>
      </c>
      <c r="E372" s="214"/>
      <c r="F372" s="238">
        <f>SUM(F368:F371)</f>
        <v>1</v>
      </c>
      <c r="G372" s="238">
        <f>SUM(G368:G371)</f>
        <v>1</v>
      </c>
    </row>
    <row r="373" spans="1:7" s="159" customFormat="1" x14ac:dyDescent="0.25">
      <c r="A373" s="271" t="s">
        <v>2028</v>
      </c>
      <c r="B373" s="213"/>
      <c r="C373" s="211"/>
      <c r="D373" s="211"/>
      <c r="E373" s="214"/>
      <c r="F373" s="214"/>
      <c r="G373" s="214"/>
    </row>
    <row r="374" spans="1:7" s="159" customFormat="1" x14ac:dyDescent="0.25">
      <c r="A374" s="108"/>
      <c r="B374" s="108" t="s">
        <v>2203</v>
      </c>
      <c r="C374" s="108" t="s">
        <v>2200</v>
      </c>
      <c r="D374" s="108" t="s">
        <v>2201</v>
      </c>
      <c r="E374" s="108"/>
      <c r="F374" s="108" t="s">
        <v>2202</v>
      </c>
      <c r="G374" s="108"/>
    </row>
    <row r="375" spans="1:7" s="159" customFormat="1" x14ac:dyDescent="0.25">
      <c r="A375" s="271" t="s">
        <v>2029</v>
      </c>
      <c r="B375" s="213" t="s">
        <v>1549</v>
      </c>
      <c r="C375" s="240" t="s">
        <v>772</v>
      </c>
      <c r="D375" s="433" t="s">
        <v>772</v>
      </c>
      <c r="E375" s="284"/>
      <c r="F375" s="240" t="s">
        <v>772</v>
      </c>
      <c r="G375" s="187" t="str">
        <f>IF($D$393=0,"",IF(D375="[For completion]","",D375/$D$393))</f>
        <v/>
      </c>
    </row>
    <row r="376" spans="1:7" s="159" customFormat="1" x14ac:dyDescent="0.25">
      <c r="A376" s="271" t="s">
        <v>2030</v>
      </c>
      <c r="B376" s="213" t="s">
        <v>1550</v>
      </c>
      <c r="C376" s="240" t="s">
        <v>772</v>
      </c>
      <c r="D376" s="433" t="s">
        <v>772</v>
      </c>
      <c r="E376" s="284"/>
      <c r="F376" s="240" t="s">
        <v>772</v>
      </c>
      <c r="G376" s="187" t="str">
        <f t="shared" ref="G376:G393" si="18">IF($D$393=0,"",IF(D376="[For completion]","",D376/$D$393))</f>
        <v/>
      </c>
    </row>
    <row r="377" spans="1:7" s="159" customFormat="1" x14ac:dyDescent="0.25">
      <c r="A377" s="271" t="s">
        <v>2031</v>
      </c>
      <c r="B377" s="213" t="s">
        <v>1551</v>
      </c>
      <c r="C377" s="240" t="s">
        <v>772</v>
      </c>
      <c r="D377" s="433" t="s">
        <v>772</v>
      </c>
      <c r="E377" s="284"/>
      <c r="F377" s="240" t="s">
        <v>772</v>
      </c>
      <c r="G377" s="187" t="str">
        <f t="shared" si="18"/>
        <v/>
      </c>
    </row>
    <row r="378" spans="1:7" s="159" customFormat="1" x14ac:dyDescent="0.25">
      <c r="A378" s="271" t="s">
        <v>2032</v>
      </c>
      <c r="B378" s="213" t="s">
        <v>1552</v>
      </c>
      <c r="C378" s="240" t="s">
        <v>772</v>
      </c>
      <c r="D378" s="433" t="s">
        <v>772</v>
      </c>
      <c r="E378" s="284"/>
      <c r="F378" s="240" t="s">
        <v>772</v>
      </c>
      <c r="G378" s="187" t="str">
        <f t="shared" si="18"/>
        <v/>
      </c>
    </row>
    <row r="379" spans="1:7" s="159" customFormat="1" x14ac:dyDescent="0.25">
      <c r="A379" s="271" t="s">
        <v>2033</v>
      </c>
      <c r="B379" s="213" t="s">
        <v>1553</v>
      </c>
      <c r="C379" s="240" t="s">
        <v>772</v>
      </c>
      <c r="D379" s="433" t="s">
        <v>772</v>
      </c>
      <c r="E379" s="284"/>
      <c r="F379" s="240" t="s">
        <v>772</v>
      </c>
      <c r="G379" s="187" t="str">
        <f t="shared" si="18"/>
        <v/>
      </c>
    </row>
    <row r="380" spans="1:7" s="159" customFormat="1" x14ac:dyDescent="0.25">
      <c r="A380" s="271" t="s">
        <v>2034</v>
      </c>
      <c r="B380" s="213" t="s">
        <v>1554</v>
      </c>
      <c r="C380" s="240" t="s">
        <v>772</v>
      </c>
      <c r="D380" s="433" t="s">
        <v>772</v>
      </c>
      <c r="E380" s="284"/>
      <c r="F380" s="240" t="s">
        <v>772</v>
      </c>
      <c r="G380" s="187" t="str">
        <f t="shared" si="18"/>
        <v/>
      </c>
    </row>
    <row r="381" spans="1:7" s="159" customFormat="1" x14ac:dyDescent="0.25">
      <c r="A381" s="271" t="s">
        <v>2035</v>
      </c>
      <c r="B381" s="213" t="s">
        <v>1168</v>
      </c>
      <c r="C381" s="240" t="s">
        <v>772</v>
      </c>
      <c r="D381" s="433" t="s">
        <v>772</v>
      </c>
      <c r="E381" s="284"/>
      <c r="F381" s="240" t="s">
        <v>772</v>
      </c>
      <c r="G381" s="187" t="str">
        <f t="shared" si="18"/>
        <v/>
      </c>
    </row>
    <row r="382" spans="1:7" s="159" customFormat="1" x14ac:dyDescent="0.25">
      <c r="A382" s="271" t="s">
        <v>2036</v>
      </c>
      <c r="B382" s="213" t="s">
        <v>1561</v>
      </c>
      <c r="C382" s="240" t="s">
        <v>772</v>
      </c>
      <c r="D382" s="433" t="s">
        <v>772</v>
      </c>
      <c r="E382" s="284"/>
      <c r="F382" s="240" t="s">
        <v>772</v>
      </c>
      <c r="G382" s="187" t="str">
        <f t="shared" si="18"/>
        <v/>
      </c>
    </row>
    <row r="383" spans="1:7" s="159" customFormat="1" x14ac:dyDescent="0.25">
      <c r="A383" s="271" t="s">
        <v>2037</v>
      </c>
      <c r="B383" s="213" t="s">
        <v>88</v>
      </c>
      <c r="C383" s="433">
        <v>0</v>
      </c>
      <c r="D383" s="433">
        <v>0</v>
      </c>
      <c r="E383" s="284"/>
      <c r="F383" s="298"/>
      <c r="G383" s="187" t="str">
        <f t="shared" si="18"/>
        <v/>
      </c>
    </row>
    <row r="384" spans="1:7" s="159" customFormat="1" x14ac:dyDescent="0.25">
      <c r="A384" s="271" t="s">
        <v>2038</v>
      </c>
      <c r="B384" s="213" t="s">
        <v>2199</v>
      </c>
      <c r="C384" s="207"/>
      <c r="D384" s="207"/>
      <c r="E384" s="207"/>
      <c r="F384" s="278" t="s">
        <v>772</v>
      </c>
      <c r="G384" s="187" t="str">
        <f t="shared" si="18"/>
        <v/>
      </c>
    </row>
    <row r="385" spans="1:7" s="159" customFormat="1" x14ac:dyDescent="0.25">
      <c r="A385" s="271" t="s">
        <v>2039</v>
      </c>
      <c r="B385" s="283"/>
      <c r="C385" s="188"/>
      <c r="D385" s="271"/>
      <c r="E385" s="284"/>
      <c r="F385" s="187"/>
      <c r="G385" s="187" t="str">
        <f t="shared" si="18"/>
        <v/>
      </c>
    </row>
    <row r="386" spans="1:7" s="159" customFormat="1" x14ac:dyDescent="0.25">
      <c r="A386" s="271" t="s">
        <v>2040</v>
      </c>
      <c r="B386" s="283"/>
      <c r="C386" s="188"/>
      <c r="D386" s="271"/>
      <c r="E386" s="284"/>
      <c r="F386" s="187"/>
      <c r="G386" s="187" t="str">
        <f t="shared" si="18"/>
        <v/>
      </c>
    </row>
    <row r="387" spans="1:7" s="159" customFormat="1" x14ac:dyDescent="0.25">
      <c r="A387" s="271" t="s">
        <v>2041</v>
      </c>
      <c r="B387" s="283"/>
      <c r="C387" s="188"/>
      <c r="D387" s="271"/>
      <c r="E387" s="284"/>
      <c r="F387" s="187"/>
      <c r="G387" s="187" t="str">
        <f t="shared" si="18"/>
        <v/>
      </c>
    </row>
    <row r="388" spans="1:7" s="159" customFormat="1" x14ac:dyDescent="0.25">
      <c r="A388" s="271" t="s">
        <v>2042</v>
      </c>
      <c r="B388" s="283"/>
      <c r="C388" s="188"/>
      <c r="D388" s="271"/>
      <c r="E388" s="284"/>
      <c r="F388" s="187"/>
      <c r="G388" s="187" t="str">
        <f t="shared" si="18"/>
        <v/>
      </c>
    </row>
    <row r="389" spans="1:7" s="159" customFormat="1" x14ac:dyDescent="0.25">
      <c r="A389" s="271" t="s">
        <v>2043</v>
      </c>
      <c r="B389" s="283"/>
      <c r="C389" s="188"/>
      <c r="D389" s="271"/>
      <c r="E389" s="284"/>
      <c r="F389" s="187"/>
      <c r="G389" s="187" t="str">
        <f t="shared" si="18"/>
        <v/>
      </c>
    </row>
    <row r="390" spans="1:7" s="159" customFormat="1" x14ac:dyDescent="0.25">
      <c r="A390" s="271" t="s">
        <v>2044</v>
      </c>
      <c r="B390" s="283"/>
      <c r="C390" s="188"/>
      <c r="D390" s="271"/>
      <c r="E390" s="284"/>
      <c r="F390" s="187"/>
      <c r="G390" s="187" t="str">
        <f t="shared" si="18"/>
        <v/>
      </c>
    </row>
    <row r="391" spans="1:7" s="159" customFormat="1" x14ac:dyDescent="0.25">
      <c r="A391" s="271" t="s">
        <v>2045</v>
      </c>
      <c r="B391" s="283"/>
      <c r="C391" s="188"/>
      <c r="D391" s="271"/>
      <c r="E391" s="284"/>
      <c r="F391" s="187"/>
      <c r="G391" s="187" t="str">
        <f t="shared" si="18"/>
        <v/>
      </c>
    </row>
    <row r="392" spans="1:7" s="159" customFormat="1" x14ac:dyDescent="0.25">
      <c r="A392" s="271" t="s">
        <v>2046</v>
      </c>
      <c r="B392" s="283"/>
      <c r="C392" s="188"/>
      <c r="D392" s="271"/>
      <c r="E392" s="284"/>
      <c r="F392" s="187"/>
      <c r="G392" s="187" t="str">
        <f t="shared" si="18"/>
        <v/>
      </c>
    </row>
    <row r="393" spans="1:7" s="159" customFormat="1" x14ac:dyDescent="0.25">
      <c r="A393" s="271" t="s">
        <v>2047</v>
      </c>
      <c r="B393" s="283"/>
      <c r="C393" s="188"/>
      <c r="D393" s="271"/>
      <c r="E393" s="284"/>
      <c r="F393" s="187"/>
      <c r="G393" s="187" t="str">
        <f t="shared" si="18"/>
        <v/>
      </c>
    </row>
    <row r="394" spans="1:7" s="159" customFormat="1" x14ac:dyDescent="0.25">
      <c r="A394" s="271" t="s">
        <v>2048</v>
      </c>
      <c r="B394" s="271"/>
      <c r="C394" s="285"/>
      <c r="D394" s="271"/>
      <c r="E394" s="284"/>
      <c r="F394" s="284"/>
      <c r="G394" s="284"/>
    </row>
    <row r="395" spans="1:7" s="159" customFormat="1" x14ac:dyDescent="0.25">
      <c r="A395" s="271" t="s">
        <v>2049</v>
      </c>
      <c r="B395" s="271"/>
      <c r="C395" s="285"/>
      <c r="D395" s="271"/>
      <c r="E395" s="284"/>
      <c r="F395" s="284"/>
      <c r="G395" s="284"/>
    </row>
    <row r="396" spans="1:7" s="159" customFormat="1" x14ac:dyDescent="0.25">
      <c r="A396" s="271" t="s">
        <v>2050</v>
      </c>
      <c r="B396" s="271"/>
      <c r="C396" s="285"/>
      <c r="D396" s="271"/>
      <c r="E396" s="284"/>
      <c r="F396" s="284"/>
      <c r="G396" s="284"/>
    </row>
    <row r="397" spans="1:7" s="159" customFormat="1" x14ac:dyDescent="0.25">
      <c r="A397" s="271" t="s">
        <v>2051</v>
      </c>
      <c r="B397" s="271"/>
      <c r="C397" s="285"/>
      <c r="D397" s="271"/>
      <c r="E397" s="284"/>
      <c r="F397" s="284"/>
      <c r="G397" s="284"/>
    </row>
    <row r="398" spans="1:7" s="159" customFormat="1" x14ac:dyDescent="0.25">
      <c r="A398" s="271" t="s">
        <v>2052</v>
      </c>
      <c r="B398" s="271"/>
      <c r="C398" s="285"/>
      <c r="D398" s="271"/>
      <c r="E398" s="284"/>
      <c r="F398" s="284"/>
      <c r="G398" s="284"/>
    </row>
    <row r="399" spans="1:7" s="159" customFormat="1" x14ac:dyDescent="0.25">
      <c r="A399" s="271" t="s">
        <v>2053</v>
      </c>
      <c r="B399" s="271"/>
      <c r="C399" s="285"/>
      <c r="D399" s="271"/>
      <c r="E399" s="284"/>
      <c r="F399" s="284"/>
      <c r="G399" s="284"/>
    </row>
    <row r="400" spans="1:7" s="159" customFormat="1" x14ac:dyDescent="0.25">
      <c r="A400" s="271" t="s">
        <v>2054</v>
      </c>
      <c r="B400" s="271"/>
      <c r="C400" s="285"/>
      <c r="D400" s="271"/>
      <c r="E400" s="284"/>
      <c r="F400" s="284"/>
      <c r="G400" s="284"/>
    </row>
    <row r="401" spans="1:7" s="159" customFormat="1" x14ac:dyDescent="0.25">
      <c r="A401" s="271" t="s">
        <v>2055</v>
      </c>
      <c r="B401" s="271"/>
      <c r="C401" s="285"/>
      <c r="D401" s="271"/>
      <c r="E401" s="284"/>
      <c r="F401" s="284"/>
      <c r="G401" s="284"/>
    </row>
    <row r="402" spans="1:7" s="159" customFormat="1" x14ac:dyDescent="0.25">
      <c r="A402" s="271" t="s">
        <v>2056</v>
      </c>
      <c r="B402" s="271"/>
      <c r="C402" s="285"/>
      <c r="D402" s="271"/>
      <c r="E402" s="284"/>
      <c r="F402" s="284"/>
      <c r="G402" s="284"/>
    </row>
    <row r="403" spans="1:7" s="159" customFormat="1" x14ac:dyDescent="0.25">
      <c r="A403" s="271" t="s">
        <v>2057</v>
      </c>
      <c r="B403" s="271"/>
      <c r="C403" s="285"/>
      <c r="D403" s="271"/>
      <c r="E403" s="284"/>
      <c r="F403" s="284"/>
      <c r="G403" s="284"/>
    </row>
    <row r="404" spans="1:7" s="159" customFormat="1" x14ac:dyDescent="0.25">
      <c r="A404" s="271" t="s">
        <v>2058</v>
      </c>
      <c r="B404" s="271"/>
      <c r="C404" s="285"/>
      <c r="D404" s="271"/>
      <c r="E404" s="284"/>
      <c r="F404" s="284"/>
      <c r="G404" s="284"/>
    </row>
    <row r="405" spans="1:7" s="159" customFormat="1" x14ac:dyDescent="0.25">
      <c r="A405" s="271" t="s">
        <v>2059</v>
      </c>
      <c r="B405" s="271"/>
      <c r="C405" s="285"/>
      <c r="D405" s="271"/>
      <c r="E405" s="284"/>
      <c r="F405" s="284"/>
      <c r="G405" s="284"/>
    </row>
    <row r="406" spans="1:7" s="159" customFormat="1" x14ac:dyDescent="0.25">
      <c r="A406" s="271" t="s">
        <v>2060</v>
      </c>
      <c r="B406" s="271"/>
      <c r="C406" s="285"/>
      <c r="D406" s="271"/>
      <c r="E406" s="284"/>
      <c r="F406" s="284"/>
      <c r="G406" s="284"/>
    </row>
    <row r="407" spans="1:7" s="159" customFormat="1" x14ac:dyDescent="0.25">
      <c r="A407" s="271" t="s">
        <v>2061</v>
      </c>
      <c r="B407" s="271"/>
      <c r="C407" s="285"/>
      <c r="D407" s="271"/>
      <c r="E407" s="284"/>
      <c r="F407" s="284"/>
      <c r="G407" s="284"/>
    </row>
    <row r="408" spans="1:7" s="159" customFormat="1" x14ac:dyDescent="0.25">
      <c r="A408" s="271" t="s">
        <v>2062</v>
      </c>
      <c r="B408" s="271"/>
      <c r="C408" s="285"/>
      <c r="D408" s="271"/>
      <c r="E408" s="284"/>
      <c r="F408" s="284"/>
      <c r="G408" s="284"/>
    </row>
    <row r="409" spans="1:7" s="159" customFormat="1" x14ac:dyDescent="0.25">
      <c r="A409" s="271" t="s">
        <v>2063</v>
      </c>
      <c r="B409" s="271"/>
      <c r="C409" s="285"/>
      <c r="D409" s="271"/>
      <c r="E409" s="284"/>
      <c r="F409" s="284"/>
      <c r="G409" s="284"/>
    </row>
    <row r="410" spans="1:7" s="159" customFormat="1" x14ac:dyDescent="0.25">
      <c r="A410" s="271" t="s">
        <v>2064</v>
      </c>
      <c r="B410" s="271"/>
      <c r="C410" s="285"/>
      <c r="D410" s="271"/>
      <c r="E410" s="284"/>
      <c r="F410" s="284"/>
      <c r="G410" s="284"/>
    </row>
    <row r="411" spans="1:7" s="159" customFormat="1" x14ac:dyDescent="0.25">
      <c r="A411" s="271" t="s">
        <v>2065</v>
      </c>
      <c r="B411" s="271"/>
      <c r="C411" s="285"/>
      <c r="D411" s="271"/>
      <c r="E411" s="284"/>
      <c r="F411" s="284"/>
      <c r="G411" s="284"/>
    </row>
    <row r="412" spans="1:7" s="159" customFormat="1" x14ac:dyDescent="0.25">
      <c r="A412" s="271" t="s">
        <v>2066</v>
      </c>
      <c r="B412" s="271"/>
      <c r="C412" s="285"/>
      <c r="D412" s="271"/>
      <c r="E412" s="284"/>
      <c r="F412" s="284"/>
      <c r="G412" s="284"/>
    </row>
    <row r="413" spans="1:7" s="201" customFormat="1" x14ac:dyDescent="0.25">
      <c r="A413" s="271" t="s">
        <v>2067</v>
      </c>
      <c r="B413" s="271"/>
      <c r="C413" s="285"/>
      <c r="D413" s="271"/>
      <c r="E413" s="284"/>
      <c r="F413" s="284"/>
      <c r="G413" s="284"/>
    </row>
    <row r="414" spans="1:7" s="201" customFormat="1" x14ac:dyDescent="0.25">
      <c r="A414" s="271" t="s">
        <v>2068</v>
      </c>
      <c r="B414" s="271"/>
      <c r="C414" s="285"/>
      <c r="D414" s="271"/>
      <c r="E414" s="284"/>
      <c r="F414" s="284"/>
      <c r="G414" s="284"/>
    </row>
    <row r="415" spans="1:7" s="201" customFormat="1" x14ac:dyDescent="0.25">
      <c r="A415" s="271" t="s">
        <v>2069</v>
      </c>
      <c r="B415" s="271"/>
      <c r="C415" s="285"/>
      <c r="D415" s="271"/>
      <c r="E415" s="284"/>
      <c r="F415" s="284"/>
      <c r="G415" s="284"/>
    </row>
    <row r="416" spans="1:7" s="201" customFormat="1" x14ac:dyDescent="0.25">
      <c r="A416" s="271" t="s">
        <v>2070</v>
      </c>
      <c r="B416" s="271"/>
      <c r="C416" s="285"/>
      <c r="D416" s="271"/>
      <c r="E416" s="284"/>
      <c r="F416" s="284"/>
      <c r="G416" s="284"/>
    </row>
    <row r="417" spans="1:7" s="201" customFormat="1" x14ac:dyDescent="0.25">
      <c r="A417" s="271" t="s">
        <v>2071</v>
      </c>
      <c r="B417" s="271"/>
      <c r="C417" s="285"/>
      <c r="D417" s="271"/>
      <c r="E417" s="284"/>
      <c r="F417" s="284"/>
      <c r="G417" s="284"/>
    </row>
    <row r="418" spans="1:7" s="201" customFormat="1" x14ac:dyDescent="0.25">
      <c r="A418" s="271" t="s">
        <v>2072</v>
      </c>
      <c r="B418" s="271"/>
      <c r="C418" s="285"/>
      <c r="D418" s="271"/>
      <c r="E418" s="284"/>
      <c r="F418" s="284"/>
      <c r="G418" s="284"/>
    </row>
    <row r="419" spans="1:7" s="201" customFormat="1" x14ac:dyDescent="0.25">
      <c r="A419" s="271" t="s">
        <v>2073</v>
      </c>
      <c r="B419" s="271"/>
      <c r="C419" s="285"/>
      <c r="D419" s="271"/>
      <c r="E419" s="284"/>
      <c r="F419" s="284"/>
      <c r="G419" s="284"/>
    </row>
    <row r="420" spans="1:7" s="201" customFormat="1" x14ac:dyDescent="0.25">
      <c r="A420" s="271" t="s">
        <v>2074</v>
      </c>
      <c r="B420" s="271"/>
      <c r="C420" s="285"/>
      <c r="D420" s="271"/>
      <c r="E420" s="284"/>
      <c r="F420" s="284"/>
      <c r="G420" s="284"/>
    </row>
    <row r="421" spans="1:7" s="201" customFormat="1" x14ac:dyDescent="0.25">
      <c r="A421" s="271" t="s">
        <v>2075</v>
      </c>
      <c r="B421" s="271"/>
      <c r="C421" s="285"/>
      <c r="D421" s="271"/>
      <c r="E421" s="284"/>
      <c r="F421" s="284"/>
      <c r="G421" s="284"/>
    </row>
    <row r="422" spans="1:7" s="159" customFormat="1" x14ac:dyDescent="0.25">
      <c r="A422" s="271" t="s">
        <v>2076</v>
      </c>
      <c r="B422" s="271"/>
      <c r="C422" s="285"/>
      <c r="D422" s="271"/>
      <c r="E422" s="284"/>
      <c r="F422" s="284"/>
      <c r="G422" s="284"/>
    </row>
    <row r="423" spans="1:7" ht="18.75" x14ac:dyDescent="0.25">
      <c r="A423" s="120"/>
      <c r="B423" s="121" t="s">
        <v>718</v>
      </c>
      <c r="C423" s="120"/>
      <c r="D423" s="120"/>
      <c r="E423" s="120"/>
      <c r="F423" s="122"/>
      <c r="G423" s="122"/>
    </row>
    <row r="424" spans="1:7" ht="15" customHeight="1" x14ac:dyDescent="0.25">
      <c r="A424" s="107"/>
      <c r="B424" s="107" t="s">
        <v>1840</v>
      </c>
      <c r="C424" s="107" t="s">
        <v>599</v>
      </c>
      <c r="D424" s="107" t="s">
        <v>600</v>
      </c>
      <c r="E424" s="107"/>
      <c r="F424" s="107" t="s">
        <v>430</v>
      </c>
      <c r="G424" s="107" t="s">
        <v>601</v>
      </c>
    </row>
    <row r="425" spans="1:7" x14ac:dyDescent="0.25">
      <c r="A425" s="271" t="s">
        <v>1583</v>
      </c>
      <c r="B425" s="96" t="s">
        <v>603</v>
      </c>
      <c r="C425" s="151" t="s">
        <v>769</v>
      </c>
      <c r="D425" s="123"/>
      <c r="E425" s="123"/>
      <c r="F425" s="124"/>
      <c r="G425" s="124"/>
    </row>
    <row r="426" spans="1:7" x14ac:dyDescent="0.25">
      <c r="A426" s="286"/>
      <c r="D426" s="123"/>
      <c r="E426" s="123"/>
      <c r="F426" s="124"/>
      <c r="G426" s="124"/>
    </row>
    <row r="427" spans="1:7" x14ac:dyDescent="0.25">
      <c r="A427" s="271"/>
      <c r="B427" s="96" t="s">
        <v>604</v>
      </c>
      <c r="D427" s="123"/>
      <c r="E427" s="123"/>
      <c r="F427" s="124"/>
      <c r="G427" s="124"/>
    </row>
    <row r="428" spans="1:7" x14ac:dyDescent="0.25">
      <c r="A428" s="271" t="s">
        <v>1584</v>
      </c>
      <c r="B428" s="117" t="s">
        <v>522</v>
      </c>
      <c r="C428" s="433" t="s">
        <v>769</v>
      </c>
      <c r="D428" s="433" t="s">
        <v>769</v>
      </c>
      <c r="E428" s="123"/>
      <c r="F428" s="150" t="str">
        <f t="shared" ref="F428:F451" si="19">IF($C$452=0,"",IF(C428="[for completion]","",C428/$C$452))</f>
        <v/>
      </c>
      <c r="G428" s="150" t="str">
        <f t="shared" ref="G428:G451" si="20">IF($D$452=0,"",IF(D428="[for completion]","",D428/$D$452))</f>
        <v/>
      </c>
    </row>
    <row r="429" spans="1:7" x14ac:dyDescent="0.25">
      <c r="A429" s="271" t="s">
        <v>1585</v>
      </c>
      <c r="B429" s="117" t="s">
        <v>522</v>
      </c>
      <c r="C429" s="433" t="s">
        <v>769</v>
      </c>
      <c r="D429" s="433" t="s">
        <v>769</v>
      </c>
      <c r="E429" s="123"/>
      <c r="F429" s="150" t="str">
        <f t="shared" si="19"/>
        <v/>
      </c>
      <c r="G429" s="150" t="str">
        <f t="shared" si="20"/>
        <v/>
      </c>
    </row>
    <row r="430" spans="1:7" x14ac:dyDescent="0.25">
      <c r="A430" s="271" t="s">
        <v>1586</v>
      </c>
      <c r="B430" s="117" t="s">
        <v>522</v>
      </c>
      <c r="C430" s="433" t="s">
        <v>769</v>
      </c>
      <c r="D430" s="433" t="s">
        <v>769</v>
      </c>
      <c r="E430" s="123"/>
      <c r="F430" s="150" t="str">
        <f t="shared" si="19"/>
        <v/>
      </c>
      <c r="G430" s="150" t="str">
        <f t="shared" si="20"/>
        <v/>
      </c>
    </row>
    <row r="431" spans="1:7" x14ac:dyDescent="0.25">
      <c r="A431" s="271" t="s">
        <v>1587</v>
      </c>
      <c r="B431" s="117" t="s">
        <v>522</v>
      </c>
      <c r="C431" s="433" t="s">
        <v>769</v>
      </c>
      <c r="D431" s="433" t="s">
        <v>769</v>
      </c>
      <c r="E431" s="123"/>
      <c r="F431" s="150" t="str">
        <f t="shared" si="19"/>
        <v/>
      </c>
      <c r="G431" s="150" t="str">
        <f t="shared" si="20"/>
        <v/>
      </c>
    </row>
    <row r="432" spans="1:7" x14ac:dyDescent="0.25">
      <c r="A432" s="271" t="s">
        <v>1588</v>
      </c>
      <c r="B432" s="117" t="s">
        <v>522</v>
      </c>
      <c r="C432" s="433" t="s">
        <v>769</v>
      </c>
      <c r="D432" s="433" t="s">
        <v>769</v>
      </c>
      <c r="E432" s="123"/>
      <c r="F432" s="150" t="str">
        <f t="shared" si="19"/>
        <v/>
      </c>
      <c r="G432" s="150" t="str">
        <f t="shared" si="20"/>
        <v/>
      </c>
    </row>
    <row r="433" spans="1:7" x14ac:dyDescent="0.25">
      <c r="A433" s="271" t="s">
        <v>1589</v>
      </c>
      <c r="B433" s="117" t="s">
        <v>522</v>
      </c>
      <c r="C433" s="433" t="s">
        <v>769</v>
      </c>
      <c r="D433" s="433" t="s">
        <v>769</v>
      </c>
      <c r="E433" s="123"/>
      <c r="F433" s="150" t="str">
        <f t="shared" si="19"/>
        <v/>
      </c>
      <c r="G433" s="150" t="str">
        <f t="shared" si="20"/>
        <v/>
      </c>
    </row>
    <row r="434" spans="1:7" x14ac:dyDescent="0.25">
      <c r="A434" s="271" t="s">
        <v>1590</v>
      </c>
      <c r="B434" s="117" t="s">
        <v>522</v>
      </c>
      <c r="C434" s="433" t="s">
        <v>769</v>
      </c>
      <c r="D434" s="433" t="s">
        <v>769</v>
      </c>
      <c r="E434" s="123"/>
      <c r="F434" s="150" t="str">
        <f t="shared" si="19"/>
        <v/>
      </c>
      <c r="G434" s="150" t="str">
        <f t="shared" si="20"/>
        <v/>
      </c>
    </row>
    <row r="435" spans="1:7" x14ac:dyDescent="0.25">
      <c r="A435" s="271" t="s">
        <v>1591</v>
      </c>
      <c r="B435" s="117" t="s">
        <v>522</v>
      </c>
      <c r="C435" s="433" t="s">
        <v>769</v>
      </c>
      <c r="D435" s="433" t="s">
        <v>769</v>
      </c>
      <c r="E435" s="123"/>
      <c r="F435" s="150" t="str">
        <f t="shared" si="19"/>
        <v/>
      </c>
      <c r="G435" s="150" t="str">
        <f t="shared" si="20"/>
        <v/>
      </c>
    </row>
    <row r="436" spans="1:7" x14ac:dyDescent="0.25">
      <c r="A436" s="271" t="s">
        <v>1592</v>
      </c>
      <c r="B436" s="178" t="s">
        <v>522</v>
      </c>
      <c r="C436" s="433" t="s">
        <v>769</v>
      </c>
      <c r="D436" s="433" t="s">
        <v>769</v>
      </c>
      <c r="E436" s="123"/>
      <c r="F436" s="150" t="str">
        <f t="shared" si="19"/>
        <v/>
      </c>
      <c r="G436" s="150" t="str">
        <f t="shared" si="20"/>
        <v/>
      </c>
    </row>
    <row r="437" spans="1:7" x14ac:dyDescent="0.25">
      <c r="A437" s="271" t="s">
        <v>1841</v>
      </c>
      <c r="B437" s="117" t="s">
        <v>522</v>
      </c>
      <c r="C437" s="433" t="s">
        <v>769</v>
      </c>
      <c r="D437" s="433" t="s">
        <v>769</v>
      </c>
      <c r="E437" s="117"/>
      <c r="F437" s="150" t="str">
        <f t="shared" si="19"/>
        <v/>
      </c>
      <c r="G437" s="150" t="str">
        <f t="shared" si="20"/>
        <v/>
      </c>
    </row>
    <row r="438" spans="1:7" x14ac:dyDescent="0.25">
      <c r="A438" s="271" t="s">
        <v>1842</v>
      </c>
      <c r="B438" s="117" t="s">
        <v>522</v>
      </c>
      <c r="C438" s="433" t="s">
        <v>769</v>
      </c>
      <c r="D438" s="433" t="s">
        <v>769</v>
      </c>
      <c r="E438" s="117"/>
      <c r="F438" s="150" t="str">
        <f t="shared" si="19"/>
        <v/>
      </c>
      <c r="G438" s="150" t="str">
        <f t="shared" si="20"/>
        <v/>
      </c>
    </row>
    <row r="439" spans="1:7" x14ac:dyDescent="0.25">
      <c r="A439" s="271" t="s">
        <v>1843</v>
      </c>
      <c r="B439" s="117" t="s">
        <v>522</v>
      </c>
      <c r="C439" s="433" t="s">
        <v>769</v>
      </c>
      <c r="D439" s="433" t="s">
        <v>769</v>
      </c>
      <c r="E439" s="117"/>
      <c r="F439" s="150" t="str">
        <f t="shared" si="19"/>
        <v/>
      </c>
      <c r="G439" s="150" t="str">
        <f t="shared" si="20"/>
        <v/>
      </c>
    </row>
    <row r="440" spans="1:7" x14ac:dyDescent="0.25">
      <c r="A440" s="271" t="s">
        <v>1844</v>
      </c>
      <c r="B440" s="117" t="s">
        <v>522</v>
      </c>
      <c r="C440" s="433" t="s">
        <v>769</v>
      </c>
      <c r="D440" s="433" t="s">
        <v>769</v>
      </c>
      <c r="E440" s="117"/>
      <c r="F440" s="150" t="str">
        <f t="shared" si="19"/>
        <v/>
      </c>
      <c r="G440" s="150" t="str">
        <f t="shared" si="20"/>
        <v/>
      </c>
    </row>
    <row r="441" spans="1:7" x14ac:dyDescent="0.25">
      <c r="A441" s="271" t="s">
        <v>1845</v>
      </c>
      <c r="B441" s="117" t="s">
        <v>522</v>
      </c>
      <c r="C441" s="433" t="s">
        <v>769</v>
      </c>
      <c r="D441" s="433" t="s">
        <v>769</v>
      </c>
      <c r="E441" s="117"/>
      <c r="F441" s="150" t="str">
        <f t="shared" si="19"/>
        <v/>
      </c>
      <c r="G441" s="150" t="str">
        <f t="shared" si="20"/>
        <v/>
      </c>
    </row>
    <row r="442" spans="1:7" x14ac:dyDescent="0.25">
      <c r="A442" s="271" t="s">
        <v>1846</v>
      </c>
      <c r="B442" s="117" t="s">
        <v>522</v>
      </c>
      <c r="C442" s="433" t="s">
        <v>769</v>
      </c>
      <c r="D442" s="433" t="s">
        <v>769</v>
      </c>
      <c r="E442" s="117"/>
      <c r="F442" s="150" t="str">
        <f t="shared" si="19"/>
        <v/>
      </c>
      <c r="G442" s="150" t="str">
        <f t="shared" si="20"/>
        <v/>
      </c>
    </row>
    <row r="443" spans="1:7" x14ac:dyDescent="0.25">
      <c r="A443" s="271" t="s">
        <v>1847</v>
      </c>
      <c r="B443" s="117" t="s">
        <v>522</v>
      </c>
      <c r="C443" s="433" t="s">
        <v>769</v>
      </c>
      <c r="D443" s="433" t="s">
        <v>769</v>
      </c>
      <c r="F443" s="150" t="str">
        <f t="shared" si="19"/>
        <v/>
      </c>
      <c r="G443" s="150" t="str">
        <f t="shared" si="20"/>
        <v/>
      </c>
    </row>
    <row r="444" spans="1:7" x14ac:dyDescent="0.25">
      <c r="A444" s="271" t="s">
        <v>1848</v>
      </c>
      <c r="B444" s="117" t="s">
        <v>522</v>
      </c>
      <c r="C444" s="433" t="s">
        <v>769</v>
      </c>
      <c r="D444" s="433" t="s">
        <v>769</v>
      </c>
      <c r="E444" s="112"/>
      <c r="F444" s="150" t="str">
        <f t="shared" si="19"/>
        <v/>
      </c>
      <c r="G444" s="150" t="str">
        <f t="shared" si="20"/>
        <v/>
      </c>
    </row>
    <row r="445" spans="1:7" x14ac:dyDescent="0.25">
      <c r="A445" s="271" t="s">
        <v>1849</v>
      </c>
      <c r="B445" s="117" t="s">
        <v>522</v>
      </c>
      <c r="C445" s="433" t="s">
        <v>769</v>
      </c>
      <c r="D445" s="433" t="s">
        <v>769</v>
      </c>
      <c r="E445" s="112"/>
      <c r="F445" s="150" t="str">
        <f t="shared" si="19"/>
        <v/>
      </c>
      <c r="G445" s="150" t="str">
        <f t="shared" si="20"/>
        <v/>
      </c>
    </row>
    <row r="446" spans="1:7" x14ac:dyDescent="0.25">
      <c r="A446" s="271" t="s">
        <v>1850</v>
      </c>
      <c r="B446" s="117" t="s">
        <v>522</v>
      </c>
      <c r="C446" s="433" t="s">
        <v>769</v>
      </c>
      <c r="D446" s="433" t="s">
        <v>769</v>
      </c>
      <c r="E446" s="112"/>
      <c r="F446" s="150" t="str">
        <f t="shared" si="19"/>
        <v/>
      </c>
      <c r="G446" s="150" t="str">
        <f t="shared" si="20"/>
        <v/>
      </c>
    </row>
    <row r="447" spans="1:7" x14ac:dyDescent="0.25">
      <c r="A447" s="271" t="s">
        <v>1851</v>
      </c>
      <c r="B447" s="117" t="s">
        <v>522</v>
      </c>
      <c r="C447" s="433" t="s">
        <v>769</v>
      </c>
      <c r="D447" s="433" t="s">
        <v>769</v>
      </c>
      <c r="E447" s="112"/>
      <c r="F447" s="150" t="str">
        <f t="shared" si="19"/>
        <v/>
      </c>
      <c r="G447" s="150" t="str">
        <f t="shared" si="20"/>
        <v/>
      </c>
    </row>
    <row r="448" spans="1:7" x14ac:dyDescent="0.25">
      <c r="A448" s="271" t="s">
        <v>1852</v>
      </c>
      <c r="B448" s="117" t="s">
        <v>522</v>
      </c>
      <c r="C448" s="433" t="s">
        <v>769</v>
      </c>
      <c r="D448" s="433" t="s">
        <v>769</v>
      </c>
      <c r="E448" s="112"/>
      <c r="F448" s="150" t="str">
        <f t="shared" si="19"/>
        <v/>
      </c>
      <c r="G448" s="150" t="str">
        <f t="shared" si="20"/>
        <v/>
      </c>
    </row>
    <row r="449" spans="1:7" x14ac:dyDescent="0.25">
      <c r="A449" s="271" t="s">
        <v>1853</v>
      </c>
      <c r="B449" s="117" t="s">
        <v>522</v>
      </c>
      <c r="C449" s="433" t="s">
        <v>769</v>
      </c>
      <c r="D449" s="433" t="s">
        <v>769</v>
      </c>
      <c r="E449" s="112"/>
      <c r="F449" s="150" t="str">
        <f t="shared" si="19"/>
        <v/>
      </c>
      <c r="G449" s="150" t="str">
        <f t="shared" si="20"/>
        <v/>
      </c>
    </row>
    <row r="450" spans="1:7" x14ac:dyDescent="0.25">
      <c r="A450" s="271" t="s">
        <v>1854</v>
      </c>
      <c r="B450" s="117" t="s">
        <v>522</v>
      </c>
      <c r="C450" s="433" t="s">
        <v>769</v>
      </c>
      <c r="D450" s="433" t="s">
        <v>769</v>
      </c>
      <c r="E450" s="112"/>
      <c r="F450" s="150" t="str">
        <f t="shared" si="19"/>
        <v/>
      </c>
      <c r="G450" s="150" t="str">
        <f t="shared" si="20"/>
        <v/>
      </c>
    </row>
    <row r="451" spans="1:7" x14ac:dyDescent="0.25">
      <c r="A451" s="271" t="s">
        <v>1855</v>
      </c>
      <c r="B451" s="117" t="s">
        <v>522</v>
      </c>
      <c r="C451" s="433" t="s">
        <v>769</v>
      </c>
      <c r="D451" s="433" t="s">
        <v>769</v>
      </c>
      <c r="E451" s="112"/>
      <c r="F451" s="150" t="str">
        <f t="shared" si="19"/>
        <v/>
      </c>
      <c r="G451" s="150" t="str">
        <f t="shared" si="20"/>
        <v/>
      </c>
    </row>
    <row r="452" spans="1:7" x14ac:dyDescent="0.25">
      <c r="A452" s="271" t="s">
        <v>1856</v>
      </c>
      <c r="B452" s="178" t="s">
        <v>88</v>
      </c>
      <c r="C452" s="157">
        <f>SUM(C428:C451)</f>
        <v>0</v>
      </c>
      <c r="D452" s="155">
        <f>SUM(D428:D451)</f>
        <v>0</v>
      </c>
      <c r="E452" s="112"/>
      <c r="F452" s="156">
        <f>SUM(F428:F451)</f>
        <v>0</v>
      </c>
      <c r="G452" s="156">
        <f>SUM(G428:G451)</f>
        <v>0</v>
      </c>
    </row>
    <row r="453" spans="1:7" ht="15" customHeight="1" x14ac:dyDescent="0.25">
      <c r="A453" s="107"/>
      <c r="B453" s="107" t="s">
        <v>1857</v>
      </c>
      <c r="C453" s="107" t="s">
        <v>599</v>
      </c>
      <c r="D453" s="107" t="s">
        <v>600</v>
      </c>
      <c r="E453" s="107"/>
      <c r="F453" s="107" t="s">
        <v>430</v>
      </c>
      <c r="G453" s="107" t="s">
        <v>601</v>
      </c>
    </row>
    <row r="454" spans="1:7" x14ac:dyDescent="0.25">
      <c r="A454" s="271" t="s">
        <v>1593</v>
      </c>
      <c r="B454" s="96" t="s">
        <v>632</v>
      </c>
      <c r="C454" s="130" t="s">
        <v>769</v>
      </c>
      <c r="G454" s="96"/>
    </row>
    <row r="455" spans="1:7" x14ac:dyDescent="0.25">
      <c r="A455" s="271"/>
      <c r="G455" s="96"/>
    </row>
    <row r="456" spans="1:7" x14ac:dyDescent="0.25">
      <c r="A456" s="271"/>
      <c r="B456" s="117" t="s">
        <v>633</v>
      </c>
      <c r="G456" s="96"/>
    </row>
    <row r="457" spans="1:7" x14ac:dyDescent="0.25">
      <c r="A457" s="271" t="s">
        <v>1594</v>
      </c>
      <c r="B457" s="96" t="s">
        <v>635</v>
      </c>
      <c r="C457" s="433" t="s">
        <v>769</v>
      </c>
      <c r="D457" s="433" t="s">
        <v>769</v>
      </c>
      <c r="F457" s="150" t="str">
        <f>IF($C$465=0,"",IF(C457="[for completion]","",C457/$C$465))</f>
        <v/>
      </c>
      <c r="G457" s="150" t="str">
        <f>IF($D$465=0,"",IF(D457="[for completion]","",D457/$D$465))</f>
        <v/>
      </c>
    </row>
    <row r="458" spans="1:7" x14ac:dyDescent="0.25">
      <c r="A458" s="271" t="s">
        <v>1595</v>
      </c>
      <c r="B458" s="96" t="s">
        <v>637</v>
      </c>
      <c r="C458" s="433" t="s">
        <v>769</v>
      </c>
      <c r="D458" s="433" t="s">
        <v>769</v>
      </c>
      <c r="F458" s="150" t="str">
        <f t="shared" ref="F458:F471" si="21">IF($C$465=0,"",IF(C458="[for completion]","",C458/$C$465))</f>
        <v/>
      </c>
      <c r="G458" s="150" t="str">
        <f t="shared" ref="G458:G471" si="22">IF($D$465=0,"",IF(D458="[for completion]","",D458/$D$465))</f>
        <v/>
      </c>
    </row>
    <row r="459" spans="1:7" x14ac:dyDescent="0.25">
      <c r="A459" s="271" t="s">
        <v>1596</v>
      </c>
      <c r="B459" s="96" t="s">
        <v>639</v>
      </c>
      <c r="C459" s="433" t="s">
        <v>769</v>
      </c>
      <c r="D459" s="433" t="s">
        <v>769</v>
      </c>
      <c r="F459" s="150" t="str">
        <f t="shared" si="21"/>
        <v/>
      </c>
      <c r="G459" s="150" t="str">
        <f t="shared" si="22"/>
        <v/>
      </c>
    </row>
    <row r="460" spans="1:7" x14ac:dyDescent="0.25">
      <c r="A460" s="271" t="s">
        <v>1597</v>
      </c>
      <c r="B460" s="96" t="s">
        <v>641</v>
      </c>
      <c r="C460" s="433" t="s">
        <v>769</v>
      </c>
      <c r="D460" s="433" t="s">
        <v>769</v>
      </c>
      <c r="F460" s="150" t="str">
        <f t="shared" si="21"/>
        <v/>
      </c>
      <c r="G460" s="150" t="str">
        <f t="shared" si="22"/>
        <v/>
      </c>
    </row>
    <row r="461" spans="1:7" x14ac:dyDescent="0.25">
      <c r="A461" s="271" t="s">
        <v>1598</v>
      </c>
      <c r="B461" s="96" t="s">
        <v>643</v>
      </c>
      <c r="C461" s="433" t="s">
        <v>769</v>
      </c>
      <c r="D461" s="433" t="s">
        <v>769</v>
      </c>
      <c r="F461" s="150" t="str">
        <f t="shared" si="21"/>
        <v/>
      </c>
      <c r="G461" s="150" t="str">
        <f t="shared" si="22"/>
        <v/>
      </c>
    </row>
    <row r="462" spans="1:7" x14ac:dyDescent="0.25">
      <c r="A462" s="271" t="s">
        <v>1599</v>
      </c>
      <c r="B462" s="96" t="s">
        <v>645</v>
      </c>
      <c r="C462" s="433" t="s">
        <v>769</v>
      </c>
      <c r="D462" s="433" t="s">
        <v>769</v>
      </c>
      <c r="F462" s="150" t="str">
        <f t="shared" si="21"/>
        <v/>
      </c>
      <c r="G462" s="150" t="str">
        <f t="shared" si="22"/>
        <v/>
      </c>
    </row>
    <row r="463" spans="1:7" x14ac:dyDescent="0.25">
      <c r="A463" s="271" t="s">
        <v>1600</v>
      </c>
      <c r="B463" s="96" t="s">
        <v>647</v>
      </c>
      <c r="C463" s="433" t="s">
        <v>769</v>
      </c>
      <c r="D463" s="433" t="s">
        <v>769</v>
      </c>
      <c r="F463" s="150" t="str">
        <f t="shared" si="21"/>
        <v/>
      </c>
      <c r="G463" s="150" t="str">
        <f t="shared" si="22"/>
        <v/>
      </c>
    </row>
    <row r="464" spans="1:7" x14ac:dyDescent="0.25">
      <c r="A464" s="271" t="s">
        <v>1601</v>
      </c>
      <c r="B464" s="96" t="s">
        <v>649</v>
      </c>
      <c r="C464" s="433" t="s">
        <v>769</v>
      </c>
      <c r="D464" s="433" t="s">
        <v>769</v>
      </c>
      <c r="F464" s="150" t="str">
        <f t="shared" si="21"/>
        <v/>
      </c>
      <c r="G464" s="150" t="str">
        <f t="shared" si="22"/>
        <v/>
      </c>
    </row>
    <row r="465" spans="1:7" x14ac:dyDescent="0.25">
      <c r="A465" s="271" t="s">
        <v>1602</v>
      </c>
      <c r="B465" s="126" t="s">
        <v>88</v>
      </c>
      <c r="C465" s="151">
        <f>SUM(C457:C464)</f>
        <v>0</v>
      </c>
      <c r="D465" s="154">
        <f>SUM(D457:D464)</f>
        <v>0</v>
      </c>
      <c r="F465" s="130">
        <f>SUM(F457:F464)</f>
        <v>0</v>
      </c>
      <c r="G465" s="130">
        <f>SUM(G457:G464)</f>
        <v>0</v>
      </c>
    </row>
    <row r="466" spans="1:7" hidden="1" outlineLevel="1" x14ac:dyDescent="0.25">
      <c r="A466" s="271" t="s">
        <v>1603</v>
      </c>
      <c r="B466" s="113" t="s">
        <v>652</v>
      </c>
      <c r="C466" s="151"/>
      <c r="D466" s="154"/>
      <c r="F466" s="150" t="str">
        <f t="shared" si="21"/>
        <v/>
      </c>
      <c r="G466" s="150" t="str">
        <f t="shared" si="22"/>
        <v/>
      </c>
    </row>
    <row r="467" spans="1:7" hidden="1" outlineLevel="1" x14ac:dyDescent="0.25">
      <c r="A467" s="271" t="s">
        <v>1604</v>
      </c>
      <c r="B467" s="113" t="s">
        <v>654</v>
      </c>
      <c r="C467" s="151"/>
      <c r="D467" s="154"/>
      <c r="F467" s="150" t="str">
        <f t="shared" si="21"/>
        <v/>
      </c>
      <c r="G467" s="150" t="str">
        <f t="shared" si="22"/>
        <v/>
      </c>
    </row>
    <row r="468" spans="1:7" hidden="1" outlineLevel="1" x14ac:dyDescent="0.25">
      <c r="A468" s="271" t="s">
        <v>1605</v>
      </c>
      <c r="B468" s="113" t="s">
        <v>656</v>
      </c>
      <c r="C468" s="151"/>
      <c r="D468" s="154"/>
      <c r="F468" s="150" t="str">
        <f t="shared" si="21"/>
        <v/>
      </c>
      <c r="G468" s="150" t="str">
        <f t="shared" si="22"/>
        <v/>
      </c>
    </row>
    <row r="469" spans="1:7" hidden="1" outlineLevel="1" x14ac:dyDescent="0.25">
      <c r="A469" s="271" t="s">
        <v>1606</v>
      </c>
      <c r="B469" s="113" t="s">
        <v>658</v>
      </c>
      <c r="C469" s="151"/>
      <c r="D469" s="154"/>
      <c r="F469" s="150" t="str">
        <f t="shared" si="21"/>
        <v/>
      </c>
      <c r="G469" s="150" t="str">
        <f t="shared" si="22"/>
        <v/>
      </c>
    </row>
    <row r="470" spans="1:7" hidden="1" outlineLevel="1" x14ac:dyDescent="0.25">
      <c r="A470" s="271" t="s">
        <v>1607</v>
      </c>
      <c r="B470" s="113" t="s">
        <v>660</v>
      </c>
      <c r="C470" s="151"/>
      <c r="D470" s="154"/>
      <c r="F470" s="150" t="str">
        <f t="shared" si="21"/>
        <v/>
      </c>
      <c r="G470" s="150" t="str">
        <f t="shared" si="22"/>
        <v/>
      </c>
    </row>
    <row r="471" spans="1:7" hidden="1" outlineLevel="1" x14ac:dyDescent="0.25">
      <c r="A471" s="271" t="s">
        <v>1608</v>
      </c>
      <c r="B471" s="113" t="s">
        <v>662</v>
      </c>
      <c r="C471" s="151"/>
      <c r="D471" s="154"/>
      <c r="F471" s="150" t="str">
        <f t="shared" si="21"/>
        <v/>
      </c>
      <c r="G471" s="150" t="str">
        <f t="shared" si="22"/>
        <v/>
      </c>
    </row>
    <row r="472" spans="1:7" hidden="1" outlineLevel="1" x14ac:dyDescent="0.25">
      <c r="A472" s="271" t="s">
        <v>1609</v>
      </c>
      <c r="B472" s="113"/>
      <c r="F472" s="110"/>
      <c r="G472" s="110"/>
    </row>
    <row r="473" spans="1:7" hidden="1" outlineLevel="1" x14ac:dyDescent="0.25">
      <c r="A473" s="271" t="s">
        <v>1610</v>
      </c>
      <c r="B473" s="113"/>
      <c r="F473" s="110"/>
      <c r="G473" s="110"/>
    </row>
    <row r="474" spans="1:7" hidden="1" outlineLevel="1" x14ac:dyDescent="0.25">
      <c r="A474" s="271" t="s">
        <v>1611</v>
      </c>
      <c r="B474" s="113"/>
      <c r="F474" s="112"/>
      <c r="G474" s="112"/>
    </row>
    <row r="475" spans="1:7" ht="15" customHeight="1" collapsed="1" x14ac:dyDescent="0.25">
      <c r="A475" s="107"/>
      <c r="B475" s="107" t="s">
        <v>1925</v>
      </c>
      <c r="C475" s="107" t="s">
        <v>599</v>
      </c>
      <c r="D475" s="107" t="s">
        <v>600</v>
      </c>
      <c r="E475" s="107"/>
      <c r="F475" s="107" t="s">
        <v>430</v>
      </c>
      <c r="G475" s="107" t="s">
        <v>601</v>
      </c>
    </row>
    <row r="476" spans="1:7" x14ac:dyDescent="0.25">
      <c r="A476" s="271" t="s">
        <v>1700</v>
      </c>
      <c r="B476" s="96" t="s">
        <v>632</v>
      </c>
      <c r="C476" s="130" t="s">
        <v>769</v>
      </c>
      <c r="G476" s="96"/>
    </row>
    <row r="477" spans="1:7" x14ac:dyDescent="0.25">
      <c r="A477" s="271"/>
      <c r="G477" s="96"/>
    </row>
    <row r="478" spans="1:7" x14ac:dyDescent="0.25">
      <c r="A478" s="271"/>
      <c r="B478" s="117" t="s">
        <v>633</v>
      </c>
      <c r="G478" s="96"/>
    </row>
    <row r="479" spans="1:7" x14ac:dyDescent="0.25">
      <c r="A479" s="271" t="s">
        <v>1701</v>
      </c>
      <c r="B479" s="96" t="s">
        <v>635</v>
      </c>
      <c r="C479" s="433" t="s">
        <v>769</v>
      </c>
      <c r="D479" s="433" t="s">
        <v>769</v>
      </c>
      <c r="F479" s="150" t="str">
        <f>IF($C$487=0,"",IF(C479="[Mark as ND1 if not relevant]","",C479/$C$487))</f>
        <v/>
      </c>
      <c r="G479" s="150" t="str">
        <f>IF($D$487=0,"",IF(D479="[Mark as ND1 if not relevant]","",D479/$D$487))</f>
        <v/>
      </c>
    </row>
    <row r="480" spans="1:7" x14ac:dyDescent="0.25">
      <c r="A480" s="271" t="s">
        <v>1702</v>
      </c>
      <c r="B480" s="96" t="s">
        <v>637</v>
      </c>
      <c r="C480" s="433" t="s">
        <v>769</v>
      </c>
      <c r="D480" s="433" t="s">
        <v>769</v>
      </c>
      <c r="F480" s="150" t="str">
        <f t="shared" ref="F480:F486" si="23">IF($C$487=0,"",IF(C480="[Mark as ND1 if not relevant]","",C480/$C$487))</f>
        <v/>
      </c>
      <c r="G480" s="150" t="str">
        <f t="shared" ref="G480:G486" si="24">IF($D$487=0,"",IF(D480="[Mark as ND1 if not relevant]","",D480/$D$487))</f>
        <v/>
      </c>
    </row>
    <row r="481" spans="1:7" x14ac:dyDescent="0.25">
      <c r="A481" s="271" t="s">
        <v>1703</v>
      </c>
      <c r="B481" s="96" t="s">
        <v>639</v>
      </c>
      <c r="C481" s="433" t="s">
        <v>769</v>
      </c>
      <c r="D481" s="433" t="s">
        <v>769</v>
      </c>
      <c r="F481" s="150" t="str">
        <f t="shared" si="23"/>
        <v/>
      </c>
      <c r="G481" s="150" t="str">
        <f t="shared" si="24"/>
        <v/>
      </c>
    </row>
    <row r="482" spans="1:7" x14ac:dyDescent="0.25">
      <c r="A482" s="271" t="s">
        <v>1704</v>
      </c>
      <c r="B482" s="96" t="s">
        <v>641</v>
      </c>
      <c r="C482" s="433" t="s">
        <v>769</v>
      </c>
      <c r="D482" s="433" t="s">
        <v>769</v>
      </c>
      <c r="F482" s="150" t="str">
        <f t="shared" si="23"/>
        <v/>
      </c>
      <c r="G482" s="150" t="str">
        <f t="shared" si="24"/>
        <v/>
      </c>
    </row>
    <row r="483" spans="1:7" x14ac:dyDescent="0.25">
      <c r="A483" s="271" t="s">
        <v>1705</v>
      </c>
      <c r="B483" s="96" t="s">
        <v>643</v>
      </c>
      <c r="C483" s="433" t="s">
        <v>769</v>
      </c>
      <c r="D483" s="433" t="s">
        <v>769</v>
      </c>
      <c r="F483" s="150" t="str">
        <f t="shared" si="23"/>
        <v/>
      </c>
      <c r="G483" s="150" t="str">
        <f t="shared" si="24"/>
        <v/>
      </c>
    </row>
    <row r="484" spans="1:7" x14ac:dyDescent="0.25">
      <c r="A484" s="271" t="s">
        <v>1706</v>
      </c>
      <c r="B484" s="96" t="s">
        <v>645</v>
      </c>
      <c r="C484" s="433" t="s">
        <v>769</v>
      </c>
      <c r="D484" s="433" t="s">
        <v>769</v>
      </c>
      <c r="F484" s="150" t="str">
        <f t="shared" si="23"/>
        <v/>
      </c>
      <c r="G484" s="150" t="str">
        <f t="shared" si="24"/>
        <v/>
      </c>
    </row>
    <row r="485" spans="1:7" x14ac:dyDescent="0.25">
      <c r="A485" s="271" t="s">
        <v>1707</v>
      </c>
      <c r="B485" s="96" t="s">
        <v>647</v>
      </c>
      <c r="C485" s="433" t="s">
        <v>769</v>
      </c>
      <c r="D485" s="433" t="s">
        <v>769</v>
      </c>
      <c r="F485" s="150" t="str">
        <f t="shared" si="23"/>
        <v/>
      </c>
      <c r="G485" s="150" t="str">
        <f t="shared" si="24"/>
        <v/>
      </c>
    </row>
    <row r="486" spans="1:7" x14ac:dyDescent="0.25">
      <c r="A486" s="271" t="s">
        <v>1708</v>
      </c>
      <c r="B486" s="96" t="s">
        <v>649</v>
      </c>
      <c r="C486" s="433" t="s">
        <v>769</v>
      </c>
      <c r="D486" s="433" t="s">
        <v>769</v>
      </c>
      <c r="F486" s="150" t="str">
        <f t="shared" si="23"/>
        <v/>
      </c>
      <c r="G486" s="150" t="str">
        <f t="shared" si="24"/>
        <v/>
      </c>
    </row>
    <row r="487" spans="1:7" x14ac:dyDescent="0.25">
      <c r="A487" s="271" t="s">
        <v>1709</v>
      </c>
      <c r="B487" s="126" t="s">
        <v>88</v>
      </c>
      <c r="C487" s="151">
        <f>SUM(C479:C486)</f>
        <v>0</v>
      </c>
      <c r="D487" s="154">
        <f>SUM(D479:D486)</f>
        <v>0</v>
      </c>
      <c r="F487" s="130">
        <f>SUM(F479:F486)</f>
        <v>0</v>
      </c>
      <c r="G487" s="130">
        <f>SUM(G479:G486)</f>
        <v>0</v>
      </c>
    </row>
    <row r="488" spans="1:7" hidden="1" outlineLevel="1" x14ac:dyDescent="0.25">
      <c r="A488" s="271" t="s">
        <v>1710</v>
      </c>
      <c r="B488" s="113" t="s">
        <v>652</v>
      </c>
      <c r="C488" s="151"/>
      <c r="D488" s="154"/>
      <c r="F488" s="150" t="str">
        <f t="shared" ref="F488:F493" si="25">IF($C$487=0,"",IF(C488="[for completion]","",C488/$C$487))</f>
        <v/>
      </c>
      <c r="G488" s="150" t="str">
        <f t="shared" ref="G488:G493" si="26">IF($D$487=0,"",IF(D488="[for completion]","",D488/$D$487))</f>
        <v/>
      </c>
    </row>
    <row r="489" spans="1:7" hidden="1" outlineLevel="1" x14ac:dyDescent="0.25">
      <c r="A489" s="271" t="s">
        <v>1711</v>
      </c>
      <c r="B489" s="113" t="s">
        <v>654</v>
      </c>
      <c r="C489" s="151"/>
      <c r="D489" s="154"/>
      <c r="F489" s="150" t="str">
        <f t="shared" si="25"/>
        <v/>
      </c>
      <c r="G489" s="150" t="str">
        <f t="shared" si="26"/>
        <v/>
      </c>
    </row>
    <row r="490" spans="1:7" hidden="1" outlineLevel="1" x14ac:dyDescent="0.25">
      <c r="A490" s="271" t="s">
        <v>1712</v>
      </c>
      <c r="B490" s="113" t="s">
        <v>656</v>
      </c>
      <c r="C490" s="151"/>
      <c r="D490" s="154"/>
      <c r="F490" s="150" t="str">
        <f t="shared" si="25"/>
        <v/>
      </c>
      <c r="G490" s="150" t="str">
        <f t="shared" si="26"/>
        <v/>
      </c>
    </row>
    <row r="491" spans="1:7" hidden="1" outlineLevel="1" x14ac:dyDescent="0.25">
      <c r="A491" s="271" t="s">
        <v>1713</v>
      </c>
      <c r="B491" s="113" t="s">
        <v>658</v>
      </c>
      <c r="C491" s="151"/>
      <c r="D491" s="154"/>
      <c r="F491" s="150" t="str">
        <f t="shared" si="25"/>
        <v/>
      </c>
      <c r="G491" s="150" t="str">
        <f t="shared" si="26"/>
        <v/>
      </c>
    </row>
    <row r="492" spans="1:7" hidden="1" outlineLevel="1" x14ac:dyDescent="0.25">
      <c r="A492" s="271" t="s">
        <v>1714</v>
      </c>
      <c r="B492" s="113" t="s">
        <v>660</v>
      </c>
      <c r="C492" s="151"/>
      <c r="D492" s="154"/>
      <c r="F492" s="150" t="str">
        <f t="shared" si="25"/>
        <v/>
      </c>
      <c r="G492" s="150" t="str">
        <f t="shared" si="26"/>
        <v/>
      </c>
    </row>
    <row r="493" spans="1:7" hidden="1" outlineLevel="1" x14ac:dyDescent="0.25">
      <c r="A493" s="271" t="s">
        <v>1715</v>
      </c>
      <c r="B493" s="113" t="s">
        <v>662</v>
      </c>
      <c r="C493" s="151"/>
      <c r="D493" s="154"/>
      <c r="F493" s="150" t="str">
        <f t="shared" si="25"/>
        <v/>
      </c>
      <c r="G493" s="150" t="str">
        <f t="shared" si="26"/>
        <v/>
      </c>
    </row>
    <row r="494" spans="1:7" hidden="1" outlineLevel="1" x14ac:dyDescent="0.25">
      <c r="A494" s="271" t="s">
        <v>1716</v>
      </c>
      <c r="B494" s="113"/>
      <c r="F494" s="150"/>
      <c r="G494" s="150"/>
    </row>
    <row r="495" spans="1:7" hidden="1" outlineLevel="1" x14ac:dyDescent="0.25">
      <c r="A495" s="271" t="s">
        <v>1717</v>
      </c>
      <c r="B495" s="113"/>
      <c r="F495" s="150"/>
      <c r="G495" s="150"/>
    </row>
    <row r="496" spans="1:7" hidden="1" outlineLevel="1" x14ac:dyDescent="0.25">
      <c r="A496" s="271" t="s">
        <v>1718</v>
      </c>
      <c r="B496" s="113"/>
      <c r="F496" s="150"/>
      <c r="G496" s="130"/>
    </row>
    <row r="497" spans="1:7" ht="15" customHeight="1" collapsed="1" x14ac:dyDescent="0.25">
      <c r="A497" s="107"/>
      <c r="B497" s="107" t="s">
        <v>1926</v>
      </c>
      <c r="C497" s="107" t="s">
        <v>719</v>
      </c>
      <c r="D497" s="107"/>
      <c r="E497" s="107"/>
      <c r="F497" s="107"/>
      <c r="G497" s="109"/>
    </row>
    <row r="498" spans="1:7" x14ac:dyDescent="0.25">
      <c r="A498" s="271" t="s">
        <v>1984</v>
      </c>
      <c r="B498" s="117" t="s">
        <v>720</v>
      </c>
      <c r="C498" s="433" t="s">
        <v>769</v>
      </c>
      <c r="G498" s="96"/>
    </row>
    <row r="499" spans="1:7" x14ac:dyDescent="0.25">
      <c r="A499" s="271" t="s">
        <v>1985</v>
      </c>
      <c r="B499" s="117" t="s">
        <v>721</v>
      </c>
      <c r="C499" s="433" t="s">
        <v>769</v>
      </c>
      <c r="G499" s="96"/>
    </row>
    <row r="500" spans="1:7" x14ac:dyDescent="0.25">
      <c r="A500" s="271" t="s">
        <v>1986</v>
      </c>
      <c r="B500" s="117" t="s">
        <v>722</v>
      </c>
      <c r="C500" s="433" t="s">
        <v>769</v>
      </c>
      <c r="G500" s="96"/>
    </row>
    <row r="501" spans="1:7" x14ac:dyDescent="0.25">
      <c r="A501" s="271" t="s">
        <v>1987</v>
      </c>
      <c r="B501" s="117" t="s">
        <v>723</v>
      </c>
      <c r="C501" s="433" t="s">
        <v>769</v>
      </c>
      <c r="G501" s="96"/>
    </row>
    <row r="502" spans="1:7" x14ac:dyDescent="0.25">
      <c r="A502" s="271" t="s">
        <v>1988</v>
      </c>
      <c r="B502" s="117" t="s">
        <v>724</v>
      </c>
      <c r="C502" s="433" t="s">
        <v>769</v>
      </c>
      <c r="G502" s="96"/>
    </row>
    <row r="503" spans="1:7" x14ac:dyDescent="0.25">
      <c r="A503" s="271" t="s">
        <v>1989</v>
      </c>
      <c r="B503" s="117" t="s">
        <v>725</v>
      </c>
      <c r="C503" s="433" t="s">
        <v>769</v>
      </c>
      <c r="G503" s="96"/>
    </row>
    <row r="504" spans="1:7" x14ac:dyDescent="0.25">
      <c r="A504" s="271" t="s">
        <v>1990</v>
      </c>
      <c r="B504" s="117" t="s">
        <v>726</v>
      </c>
      <c r="C504" s="433" t="s">
        <v>769</v>
      </c>
      <c r="G504" s="96"/>
    </row>
    <row r="505" spans="1:7" s="206" customFormat="1" x14ac:dyDescent="0.25">
      <c r="A505" s="271" t="s">
        <v>1991</v>
      </c>
      <c r="B505" s="178" t="s">
        <v>1733</v>
      </c>
      <c r="C505" s="433" t="s">
        <v>769</v>
      </c>
      <c r="D505" s="207"/>
      <c r="E505" s="207"/>
      <c r="F505" s="207"/>
      <c r="G505" s="207"/>
    </row>
    <row r="506" spans="1:7" s="206" customFormat="1" x14ac:dyDescent="0.25">
      <c r="A506" s="271" t="s">
        <v>1992</v>
      </c>
      <c r="B506" s="178" t="s">
        <v>1734</v>
      </c>
      <c r="C506" s="433" t="s">
        <v>769</v>
      </c>
      <c r="D506" s="207"/>
      <c r="E506" s="207"/>
      <c r="F506" s="207"/>
      <c r="G506" s="207"/>
    </row>
    <row r="507" spans="1:7" s="206" customFormat="1" x14ac:dyDescent="0.25">
      <c r="A507" s="271" t="s">
        <v>1993</v>
      </c>
      <c r="B507" s="178" t="s">
        <v>1735</v>
      </c>
      <c r="C507" s="433" t="s">
        <v>769</v>
      </c>
      <c r="D507" s="207"/>
      <c r="E507" s="207"/>
      <c r="F507" s="207"/>
      <c r="G507" s="207"/>
    </row>
    <row r="508" spans="1:7" x14ac:dyDescent="0.25">
      <c r="A508" s="271" t="s">
        <v>1994</v>
      </c>
      <c r="B508" s="178" t="s">
        <v>727</v>
      </c>
      <c r="C508" s="433" t="s">
        <v>769</v>
      </c>
      <c r="G508" s="96"/>
    </row>
    <row r="509" spans="1:7" x14ac:dyDescent="0.25">
      <c r="A509" s="271" t="s">
        <v>1995</v>
      </c>
      <c r="B509" s="178" t="s">
        <v>728</v>
      </c>
      <c r="C509" s="433" t="s">
        <v>769</v>
      </c>
      <c r="G509" s="96"/>
    </row>
    <row r="510" spans="1:7" x14ac:dyDescent="0.25">
      <c r="A510" s="271" t="s">
        <v>1996</v>
      </c>
      <c r="B510" s="178" t="s">
        <v>86</v>
      </c>
      <c r="C510" s="433" t="s">
        <v>769</v>
      </c>
      <c r="G510" s="96"/>
    </row>
    <row r="511" spans="1:7" hidden="1" outlineLevel="1" x14ac:dyDescent="0.25">
      <c r="A511" s="271" t="s">
        <v>1997</v>
      </c>
      <c r="B511" s="175" t="s">
        <v>1736</v>
      </c>
      <c r="C511" s="130"/>
      <c r="G511" s="96"/>
    </row>
    <row r="512" spans="1:7" hidden="1" outlineLevel="1" x14ac:dyDescent="0.25">
      <c r="A512" s="271" t="s">
        <v>1998</v>
      </c>
      <c r="B512" s="175" t="s">
        <v>90</v>
      </c>
      <c r="C512" s="130"/>
      <c r="G512" s="96"/>
    </row>
    <row r="513" spans="1:7" hidden="1" outlineLevel="1" x14ac:dyDescent="0.25">
      <c r="A513" s="271" t="s">
        <v>1999</v>
      </c>
      <c r="B513" s="113" t="s">
        <v>90</v>
      </c>
      <c r="C513" s="130"/>
      <c r="G513" s="96"/>
    </row>
    <row r="514" spans="1:7" hidden="1" outlineLevel="1" x14ac:dyDescent="0.25">
      <c r="A514" s="271" t="s">
        <v>2000</v>
      </c>
      <c r="B514" s="113" t="s">
        <v>90</v>
      </c>
      <c r="C514" s="130"/>
      <c r="G514" s="96"/>
    </row>
    <row r="515" spans="1:7" hidden="1" outlineLevel="1" x14ac:dyDescent="0.25">
      <c r="A515" s="271" t="s">
        <v>2001</v>
      </c>
      <c r="B515" s="113" t="s">
        <v>90</v>
      </c>
      <c r="C515" s="130"/>
      <c r="G515" s="96"/>
    </row>
    <row r="516" spans="1:7" hidden="1" outlineLevel="1" x14ac:dyDescent="0.25">
      <c r="A516" s="271" t="s">
        <v>2002</v>
      </c>
      <c r="B516" s="113" t="s">
        <v>90</v>
      </c>
      <c r="C516" s="130"/>
      <c r="G516" s="96"/>
    </row>
    <row r="517" spans="1:7" hidden="1" outlineLevel="1" x14ac:dyDescent="0.25">
      <c r="A517" s="271" t="s">
        <v>2003</v>
      </c>
      <c r="B517" s="113" t="s">
        <v>90</v>
      </c>
      <c r="C517" s="130"/>
      <c r="G517" s="96"/>
    </row>
    <row r="518" spans="1:7" hidden="1" outlineLevel="1" x14ac:dyDescent="0.25">
      <c r="A518" s="271" t="s">
        <v>2004</v>
      </c>
      <c r="B518" s="113" t="s">
        <v>90</v>
      </c>
      <c r="C518" s="130"/>
      <c r="G518" s="96"/>
    </row>
    <row r="519" spans="1:7" hidden="1" outlineLevel="1" x14ac:dyDescent="0.25">
      <c r="A519" s="271" t="s">
        <v>2005</v>
      </c>
      <c r="B519" s="113" t="s">
        <v>90</v>
      </c>
      <c r="C519" s="130"/>
      <c r="G519" s="96"/>
    </row>
    <row r="520" spans="1:7" hidden="1" outlineLevel="1" x14ac:dyDescent="0.25">
      <c r="A520" s="271" t="s">
        <v>2006</v>
      </c>
      <c r="B520" s="113" t="s">
        <v>90</v>
      </c>
      <c r="C520" s="130"/>
      <c r="G520" s="96"/>
    </row>
    <row r="521" spans="1:7" hidden="1" outlineLevel="1" x14ac:dyDescent="0.25">
      <c r="A521" s="271" t="s">
        <v>2007</v>
      </c>
      <c r="B521" s="113" t="s">
        <v>90</v>
      </c>
      <c r="C521" s="130"/>
      <c r="G521" s="96"/>
    </row>
    <row r="522" spans="1:7" hidden="1" outlineLevel="1" x14ac:dyDescent="0.25">
      <c r="A522" s="271" t="s">
        <v>2008</v>
      </c>
      <c r="B522" s="113" t="s">
        <v>90</v>
      </c>
      <c r="C522" s="130"/>
    </row>
    <row r="523" spans="1:7" hidden="1" outlineLevel="1" x14ac:dyDescent="0.25">
      <c r="A523" s="271" t="s">
        <v>2009</v>
      </c>
      <c r="B523" s="113" t="s">
        <v>90</v>
      </c>
      <c r="C523" s="130"/>
    </row>
    <row r="524" spans="1:7" hidden="1" outlineLevel="1" x14ac:dyDescent="0.25">
      <c r="A524" s="271" t="s">
        <v>2010</v>
      </c>
      <c r="B524" s="113" t="s">
        <v>90</v>
      </c>
      <c r="C524" s="130"/>
    </row>
    <row r="525" spans="1:7" s="159" customFormat="1" collapsed="1" x14ac:dyDescent="0.25">
      <c r="A525" s="141"/>
      <c r="B525" s="141" t="s">
        <v>2011</v>
      </c>
      <c r="C525" s="107" t="s">
        <v>58</v>
      </c>
      <c r="D525" s="107" t="s">
        <v>1169</v>
      </c>
      <c r="E525" s="107"/>
      <c r="F525" s="107" t="s">
        <v>430</v>
      </c>
      <c r="G525" s="107" t="s">
        <v>1478</v>
      </c>
    </row>
    <row r="526" spans="1:7" s="159" customFormat="1" x14ac:dyDescent="0.25">
      <c r="A526" s="271" t="s">
        <v>2077</v>
      </c>
      <c r="B526" s="272" t="s">
        <v>522</v>
      </c>
      <c r="C526" s="433" t="s">
        <v>769</v>
      </c>
      <c r="D526" s="433" t="s">
        <v>769</v>
      </c>
      <c r="E526" s="196"/>
      <c r="F526" s="200" t="str">
        <f>IF($C$544=0,"",IF(C526="[for completion]","",IF(C526="","",C526/$C$544)))</f>
        <v/>
      </c>
      <c r="G526" s="200" t="str">
        <f>IF($D$544=0,"",IF(D526="[for completion]","",IF(D526="","",D526/$D$544)))</f>
        <v/>
      </c>
    </row>
    <row r="527" spans="1:7" s="159" customFormat="1" x14ac:dyDescent="0.25">
      <c r="A527" s="271" t="s">
        <v>2078</v>
      </c>
      <c r="B527" s="195" t="s">
        <v>522</v>
      </c>
      <c r="C527" s="433" t="s">
        <v>769</v>
      </c>
      <c r="D527" s="433" t="s">
        <v>769</v>
      </c>
      <c r="E527" s="196"/>
      <c r="F527" s="200" t="str">
        <f t="shared" ref="F527:F543" si="27">IF($C$544=0,"",IF(C527="[for completion]","",IF(C527="","",C527/$C$544)))</f>
        <v/>
      </c>
      <c r="G527" s="200" t="str">
        <f t="shared" ref="G527:G543" si="28">IF($D$544=0,"",IF(D527="[for completion]","",IF(D527="","",D527/$D$544)))</f>
        <v/>
      </c>
    </row>
    <row r="528" spans="1:7" s="159" customFormat="1" x14ac:dyDescent="0.25">
      <c r="A528" s="271" t="s">
        <v>2079</v>
      </c>
      <c r="B528" s="195" t="s">
        <v>522</v>
      </c>
      <c r="C528" s="433" t="s">
        <v>769</v>
      </c>
      <c r="D528" s="433" t="s">
        <v>769</v>
      </c>
      <c r="E528" s="196"/>
      <c r="F528" s="200" t="str">
        <f t="shared" si="27"/>
        <v/>
      </c>
      <c r="G528" s="200" t="str">
        <f t="shared" si="28"/>
        <v/>
      </c>
    </row>
    <row r="529" spans="1:7" s="159" customFormat="1" x14ac:dyDescent="0.25">
      <c r="A529" s="271" t="s">
        <v>2080</v>
      </c>
      <c r="B529" s="195" t="s">
        <v>522</v>
      </c>
      <c r="C529" s="433" t="s">
        <v>769</v>
      </c>
      <c r="D529" s="433" t="s">
        <v>769</v>
      </c>
      <c r="E529" s="196"/>
      <c r="F529" s="200" t="str">
        <f t="shared" si="27"/>
        <v/>
      </c>
      <c r="G529" s="200" t="str">
        <f t="shared" si="28"/>
        <v/>
      </c>
    </row>
    <row r="530" spans="1:7" s="159" customFormat="1" x14ac:dyDescent="0.25">
      <c r="A530" s="271" t="s">
        <v>2081</v>
      </c>
      <c r="B530" s="213" t="s">
        <v>522</v>
      </c>
      <c r="C530" s="433" t="s">
        <v>769</v>
      </c>
      <c r="D530" s="433" t="s">
        <v>769</v>
      </c>
      <c r="E530" s="196"/>
      <c r="F530" s="200" t="str">
        <f t="shared" si="27"/>
        <v/>
      </c>
      <c r="G530" s="200" t="str">
        <f t="shared" si="28"/>
        <v/>
      </c>
    </row>
    <row r="531" spans="1:7" s="159" customFormat="1" x14ac:dyDescent="0.25">
      <c r="A531" s="271" t="s">
        <v>2082</v>
      </c>
      <c r="B531" s="195" t="s">
        <v>522</v>
      </c>
      <c r="C531" s="433" t="s">
        <v>769</v>
      </c>
      <c r="D531" s="433" t="s">
        <v>769</v>
      </c>
      <c r="E531" s="196"/>
      <c r="F531" s="200" t="str">
        <f t="shared" si="27"/>
        <v/>
      </c>
      <c r="G531" s="200" t="str">
        <f t="shared" si="28"/>
        <v/>
      </c>
    </row>
    <row r="532" spans="1:7" s="159" customFormat="1" x14ac:dyDescent="0.25">
      <c r="A532" s="271" t="s">
        <v>2083</v>
      </c>
      <c r="B532" s="195" t="s">
        <v>522</v>
      </c>
      <c r="C532" s="433" t="s">
        <v>769</v>
      </c>
      <c r="D532" s="433" t="s">
        <v>769</v>
      </c>
      <c r="E532" s="196"/>
      <c r="F532" s="200" t="str">
        <f t="shared" si="27"/>
        <v/>
      </c>
      <c r="G532" s="200" t="str">
        <f t="shared" si="28"/>
        <v/>
      </c>
    </row>
    <row r="533" spans="1:7" s="159" customFormat="1" x14ac:dyDescent="0.25">
      <c r="A533" s="271" t="s">
        <v>2084</v>
      </c>
      <c r="B533" s="195" t="s">
        <v>522</v>
      </c>
      <c r="C533" s="433" t="s">
        <v>769</v>
      </c>
      <c r="D533" s="433" t="s">
        <v>769</v>
      </c>
      <c r="E533" s="196"/>
      <c r="F533" s="200" t="str">
        <f t="shared" si="27"/>
        <v/>
      </c>
      <c r="G533" s="200" t="str">
        <f t="shared" si="28"/>
        <v/>
      </c>
    </row>
    <row r="534" spans="1:7" s="159" customFormat="1" x14ac:dyDescent="0.25">
      <c r="A534" s="271" t="s">
        <v>2085</v>
      </c>
      <c r="B534" s="195" t="s">
        <v>522</v>
      </c>
      <c r="C534" s="433" t="s">
        <v>769</v>
      </c>
      <c r="D534" s="433" t="s">
        <v>769</v>
      </c>
      <c r="E534" s="196"/>
      <c r="F534" s="200" t="str">
        <f t="shared" si="27"/>
        <v/>
      </c>
      <c r="G534" s="200" t="str">
        <f t="shared" si="28"/>
        <v/>
      </c>
    </row>
    <row r="535" spans="1:7" s="159" customFormat="1" x14ac:dyDescent="0.25">
      <c r="A535" s="271" t="s">
        <v>2086</v>
      </c>
      <c r="B535" s="213" t="s">
        <v>522</v>
      </c>
      <c r="C535" s="433" t="s">
        <v>769</v>
      </c>
      <c r="D535" s="433" t="s">
        <v>769</v>
      </c>
      <c r="E535" s="196"/>
      <c r="F535" s="200" t="str">
        <f t="shared" si="27"/>
        <v/>
      </c>
      <c r="G535" s="200" t="str">
        <f t="shared" si="28"/>
        <v/>
      </c>
    </row>
    <row r="536" spans="1:7" s="159" customFormat="1" x14ac:dyDescent="0.25">
      <c r="A536" s="271" t="s">
        <v>2087</v>
      </c>
      <c r="B536" s="195" t="s">
        <v>522</v>
      </c>
      <c r="C536" s="433" t="s">
        <v>769</v>
      </c>
      <c r="D536" s="433" t="s">
        <v>769</v>
      </c>
      <c r="E536" s="196"/>
      <c r="F536" s="200" t="str">
        <f t="shared" si="27"/>
        <v/>
      </c>
      <c r="G536" s="200" t="str">
        <f t="shared" si="28"/>
        <v/>
      </c>
    </row>
    <row r="537" spans="1:7" s="159" customFormat="1" x14ac:dyDescent="0.25">
      <c r="A537" s="271" t="s">
        <v>2088</v>
      </c>
      <c r="B537" s="195" t="s">
        <v>522</v>
      </c>
      <c r="C537" s="433" t="s">
        <v>769</v>
      </c>
      <c r="D537" s="433" t="s">
        <v>769</v>
      </c>
      <c r="E537" s="196"/>
      <c r="F537" s="200" t="str">
        <f t="shared" si="27"/>
        <v/>
      </c>
      <c r="G537" s="200" t="str">
        <f t="shared" si="28"/>
        <v/>
      </c>
    </row>
    <row r="538" spans="1:7" s="159" customFormat="1" x14ac:dyDescent="0.25">
      <c r="A538" s="271" t="s">
        <v>2089</v>
      </c>
      <c r="B538" s="195" t="s">
        <v>522</v>
      </c>
      <c r="C538" s="433" t="s">
        <v>769</v>
      </c>
      <c r="D538" s="433" t="s">
        <v>769</v>
      </c>
      <c r="E538" s="196"/>
      <c r="F538" s="200" t="str">
        <f t="shared" si="27"/>
        <v/>
      </c>
      <c r="G538" s="200" t="str">
        <f t="shared" si="28"/>
        <v/>
      </c>
    </row>
    <row r="539" spans="1:7" s="159" customFormat="1" x14ac:dyDescent="0.25">
      <c r="A539" s="271" t="s">
        <v>2090</v>
      </c>
      <c r="B539" s="195" t="s">
        <v>522</v>
      </c>
      <c r="C539" s="433" t="s">
        <v>769</v>
      </c>
      <c r="D539" s="433" t="s">
        <v>769</v>
      </c>
      <c r="E539" s="196"/>
      <c r="F539" s="200" t="str">
        <f t="shared" si="27"/>
        <v/>
      </c>
      <c r="G539" s="200" t="str">
        <f t="shared" si="28"/>
        <v/>
      </c>
    </row>
    <row r="540" spans="1:7" s="159" customFormat="1" x14ac:dyDescent="0.25">
      <c r="A540" s="271" t="s">
        <v>2091</v>
      </c>
      <c r="B540" s="195" t="s">
        <v>522</v>
      </c>
      <c r="C540" s="433" t="s">
        <v>769</v>
      </c>
      <c r="D540" s="433" t="s">
        <v>769</v>
      </c>
      <c r="E540" s="196"/>
      <c r="F540" s="200" t="str">
        <f t="shared" si="27"/>
        <v/>
      </c>
      <c r="G540" s="200" t="str">
        <f t="shared" si="28"/>
        <v/>
      </c>
    </row>
    <row r="541" spans="1:7" s="159" customFormat="1" x14ac:dyDescent="0.25">
      <c r="A541" s="271" t="s">
        <v>2092</v>
      </c>
      <c r="B541" s="195" t="s">
        <v>522</v>
      </c>
      <c r="C541" s="433" t="s">
        <v>769</v>
      </c>
      <c r="D541" s="433" t="s">
        <v>769</v>
      </c>
      <c r="E541" s="196"/>
      <c r="F541" s="200" t="str">
        <f t="shared" si="27"/>
        <v/>
      </c>
      <c r="G541" s="200" t="str">
        <f t="shared" si="28"/>
        <v/>
      </c>
    </row>
    <row r="542" spans="1:7" s="159" customFormat="1" x14ac:dyDescent="0.25">
      <c r="A542" s="271" t="s">
        <v>2093</v>
      </c>
      <c r="B542" s="195" t="s">
        <v>522</v>
      </c>
      <c r="C542" s="433" t="s">
        <v>769</v>
      </c>
      <c r="D542" s="433" t="s">
        <v>769</v>
      </c>
      <c r="E542" s="196"/>
      <c r="F542" s="200" t="str">
        <f t="shared" si="27"/>
        <v/>
      </c>
      <c r="G542" s="200" t="str">
        <f t="shared" si="28"/>
        <v/>
      </c>
    </row>
    <row r="543" spans="1:7" s="159" customFormat="1" x14ac:dyDescent="0.25">
      <c r="A543" s="271" t="s">
        <v>2094</v>
      </c>
      <c r="B543" s="195" t="s">
        <v>1561</v>
      </c>
      <c r="C543" s="433" t="s">
        <v>769</v>
      </c>
      <c r="D543" s="433" t="s">
        <v>769</v>
      </c>
      <c r="E543" s="196"/>
      <c r="F543" s="200" t="str">
        <f t="shared" si="27"/>
        <v/>
      </c>
      <c r="G543" s="200" t="str">
        <f t="shared" si="28"/>
        <v/>
      </c>
    </row>
    <row r="544" spans="1:7" s="159" customFormat="1" x14ac:dyDescent="0.25">
      <c r="A544" s="271" t="s">
        <v>2095</v>
      </c>
      <c r="B544" s="195" t="s">
        <v>88</v>
      </c>
      <c r="C544" s="243">
        <f>SUM(C526:C543)</f>
        <v>0</v>
      </c>
      <c r="D544" s="253">
        <f>SUM(D526:D543)</f>
        <v>0</v>
      </c>
      <c r="E544" s="196"/>
      <c r="F544" s="208">
        <f>SUM(F526:F543)</f>
        <v>0</v>
      </c>
      <c r="G544" s="208">
        <f>SUM(G526:G543)</f>
        <v>0</v>
      </c>
    </row>
    <row r="545" spans="1:7" s="159" customFormat="1" x14ac:dyDescent="0.25">
      <c r="A545" s="271" t="s">
        <v>2096</v>
      </c>
      <c r="B545" s="195"/>
      <c r="C545" s="194"/>
      <c r="D545" s="194"/>
      <c r="E545" s="196"/>
      <c r="F545" s="196"/>
      <c r="G545" s="196"/>
    </row>
    <row r="546" spans="1:7" s="159" customFormat="1" x14ac:dyDescent="0.25">
      <c r="A546" s="271" t="s">
        <v>2097</v>
      </c>
      <c r="B546" s="195"/>
      <c r="C546" s="194"/>
      <c r="D546" s="194"/>
      <c r="E546" s="196"/>
      <c r="F546" s="196"/>
      <c r="G546" s="196"/>
    </row>
    <row r="547" spans="1:7" s="159" customFormat="1" x14ac:dyDescent="0.25">
      <c r="A547" s="271" t="s">
        <v>2098</v>
      </c>
      <c r="B547" s="195"/>
      <c r="C547" s="194"/>
      <c r="D547" s="194"/>
      <c r="E547" s="196"/>
      <c r="F547" s="196"/>
      <c r="G547" s="196"/>
    </row>
    <row r="548" spans="1:7" s="201" customFormat="1" x14ac:dyDescent="0.25">
      <c r="A548" s="141"/>
      <c r="B548" s="141" t="s">
        <v>2012</v>
      </c>
      <c r="C548" s="107" t="s">
        <v>58</v>
      </c>
      <c r="D548" s="107" t="s">
        <v>1169</v>
      </c>
      <c r="E548" s="107"/>
      <c r="F548" s="107" t="s">
        <v>430</v>
      </c>
      <c r="G548" s="107" t="s">
        <v>1478</v>
      </c>
    </row>
    <row r="549" spans="1:7" s="201" customFormat="1" x14ac:dyDescent="0.25">
      <c r="A549" s="271" t="s">
        <v>2099</v>
      </c>
      <c r="B549" s="213" t="s">
        <v>522</v>
      </c>
      <c r="C549" s="433" t="s">
        <v>769</v>
      </c>
      <c r="D549" s="433" t="s">
        <v>769</v>
      </c>
      <c r="E549" s="214"/>
      <c r="F549" s="200" t="str">
        <f>IF($C$567=0,"",IF(C549="[for completion]","",IF(C549="","",C549/$C$567)))</f>
        <v/>
      </c>
      <c r="G549" s="200" t="str">
        <f>IF($D$567=0,"",IF(D549="[for completion]","",IF(D549="","",D549/$D$567)))</f>
        <v/>
      </c>
    </row>
    <row r="550" spans="1:7" s="201" customFormat="1" x14ac:dyDescent="0.25">
      <c r="A550" s="271" t="s">
        <v>2100</v>
      </c>
      <c r="B550" s="213" t="s">
        <v>522</v>
      </c>
      <c r="C550" s="433" t="s">
        <v>769</v>
      </c>
      <c r="D550" s="433" t="s">
        <v>769</v>
      </c>
      <c r="E550" s="214"/>
      <c r="F550" s="200" t="str">
        <f t="shared" ref="F550:F566" si="29">IF($C$567=0,"",IF(C550="[for completion]","",IF(C550="","",C550/$C$567)))</f>
        <v/>
      </c>
      <c r="G550" s="200" t="str">
        <f t="shared" ref="G550:G566" si="30">IF($D$567=0,"",IF(D550="[for completion]","",IF(D550="","",D550/$D$567)))</f>
        <v/>
      </c>
    </row>
    <row r="551" spans="1:7" s="201" customFormat="1" x14ac:dyDescent="0.25">
      <c r="A551" s="271" t="s">
        <v>2101</v>
      </c>
      <c r="B551" s="213" t="s">
        <v>522</v>
      </c>
      <c r="C551" s="433" t="s">
        <v>769</v>
      </c>
      <c r="D551" s="433" t="s">
        <v>769</v>
      </c>
      <c r="E551" s="214"/>
      <c r="F551" s="200" t="str">
        <f t="shared" si="29"/>
        <v/>
      </c>
      <c r="G551" s="200" t="str">
        <f t="shared" si="30"/>
        <v/>
      </c>
    </row>
    <row r="552" spans="1:7" s="201" customFormat="1" x14ac:dyDescent="0.25">
      <c r="A552" s="271" t="s">
        <v>2102</v>
      </c>
      <c r="B552" s="213" t="s">
        <v>522</v>
      </c>
      <c r="C552" s="433" t="s">
        <v>769</v>
      </c>
      <c r="D552" s="433" t="s">
        <v>769</v>
      </c>
      <c r="E552" s="214"/>
      <c r="F552" s="200" t="str">
        <f t="shared" si="29"/>
        <v/>
      </c>
      <c r="G552" s="200" t="str">
        <f t="shared" si="30"/>
        <v/>
      </c>
    </row>
    <row r="553" spans="1:7" s="201" customFormat="1" x14ac:dyDescent="0.25">
      <c r="A553" s="271" t="s">
        <v>2103</v>
      </c>
      <c r="B553" s="213" t="s">
        <v>522</v>
      </c>
      <c r="C553" s="433" t="s">
        <v>769</v>
      </c>
      <c r="D553" s="433" t="s">
        <v>769</v>
      </c>
      <c r="E553" s="214"/>
      <c r="F553" s="200" t="str">
        <f t="shared" si="29"/>
        <v/>
      </c>
      <c r="G553" s="200" t="str">
        <f t="shared" si="30"/>
        <v/>
      </c>
    </row>
    <row r="554" spans="1:7" s="201" customFormat="1" x14ac:dyDescent="0.25">
      <c r="A554" s="271" t="s">
        <v>2104</v>
      </c>
      <c r="B554" s="213" t="s">
        <v>522</v>
      </c>
      <c r="C554" s="433" t="s">
        <v>769</v>
      </c>
      <c r="D554" s="433" t="s">
        <v>769</v>
      </c>
      <c r="E554" s="214"/>
      <c r="F554" s="200" t="str">
        <f t="shared" si="29"/>
        <v/>
      </c>
      <c r="G554" s="200" t="str">
        <f t="shared" si="30"/>
        <v/>
      </c>
    </row>
    <row r="555" spans="1:7" s="201" customFormat="1" x14ac:dyDescent="0.25">
      <c r="A555" s="271" t="s">
        <v>2105</v>
      </c>
      <c r="B555" s="272" t="s">
        <v>522</v>
      </c>
      <c r="C555" s="433" t="s">
        <v>769</v>
      </c>
      <c r="D555" s="433" t="s">
        <v>769</v>
      </c>
      <c r="E555" s="214"/>
      <c r="F555" s="200" t="str">
        <f t="shared" si="29"/>
        <v/>
      </c>
      <c r="G555" s="200" t="str">
        <f t="shared" si="30"/>
        <v/>
      </c>
    </row>
    <row r="556" spans="1:7" s="201" customFormat="1" x14ac:dyDescent="0.25">
      <c r="A556" s="271" t="s">
        <v>2106</v>
      </c>
      <c r="B556" s="213" t="s">
        <v>522</v>
      </c>
      <c r="C556" s="433" t="s">
        <v>769</v>
      </c>
      <c r="D556" s="433" t="s">
        <v>769</v>
      </c>
      <c r="E556" s="214"/>
      <c r="F556" s="200" t="str">
        <f t="shared" si="29"/>
        <v/>
      </c>
      <c r="G556" s="200" t="str">
        <f t="shared" si="30"/>
        <v/>
      </c>
    </row>
    <row r="557" spans="1:7" s="201" customFormat="1" x14ac:dyDescent="0.25">
      <c r="A557" s="271" t="s">
        <v>2107</v>
      </c>
      <c r="B557" s="213" t="s">
        <v>522</v>
      </c>
      <c r="C557" s="433" t="s">
        <v>769</v>
      </c>
      <c r="D557" s="433" t="s">
        <v>769</v>
      </c>
      <c r="E557" s="214"/>
      <c r="F557" s="200" t="str">
        <f t="shared" si="29"/>
        <v/>
      </c>
      <c r="G557" s="200" t="str">
        <f t="shared" si="30"/>
        <v/>
      </c>
    </row>
    <row r="558" spans="1:7" s="201" customFormat="1" x14ac:dyDescent="0.25">
      <c r="A558" s="271" t="s">
        <v>2108</v>
      </c>
      <c r="B558" s="213" t="s">
        <v>522</v>
      </c>
      <c r="C558" s="433" t="s">
        <v>769</v>
      </c>
      <c r="D558" s="433" t="s">
        <v>769</v>
      </c>
      <c r="E558" s="214"/>
      <c r="F558" s="200" t="str">
        <f t="shared" si="29"/>
        <v/>
      </c>
      <c r="G558" s="200" t="str">
        <f t="shared" si="30"/>
        <v/>
      </c>
    </row>
    <row r="559" spans="1:7" s="201" customFormat="1" x14ac:dyDescent="0.25">
      <c r="A559" s="271" t="s">
        <v>2109</v>
      </c>
      <c r="B559" s="213" t="s">
        <v>522</v>
      </c>
      <c r="C559" s="433" t="s">
        <v>769</v>
      </c>
      <c r="D559" s="433" t="s">
        <v>769</v>
      </c>
      <c r="E559" s="214"/>
      <c r="F559" s="200" t="str">
        <f t="shared" si="29"/>
        <v/>
      </c>
      <c r="G559" s="200" t="str">
        <f t="shared" si="30"/>
        <v/>
      </c>
    </row>
    <row r="560" spans="1:7" s="201" customFormat="1" x14ac:dyDescent="0.25">
      <c r="A560" s="271" t="s">
        <v>2110</v>
      </c>
      <c r="B560" s="213" t="s">
        <v>522</v>
      </c>
      <c r="C560" s="433" t="s">
        <v>769</v>
      </c>
      <c r="D560" s="433" t="s">
        <v>769</v>
      </c>
      <c r="E560" s="214"/>
      <c r="F560" s="200" t="str">
        <f t="shared" si="29"/>
        <v/>
      </c>
      <c r="G560" s="200" t="str">
        <f t="shared" si="30"/>
        <v/>
      </c>
    </row>
    <row r="561" spans="1:7" s="201" customFormat="1" x14ac:dyDescent="0.25">
      <c r="A561" s="271" t="s">
        <v>2111</v>
      </c>
      <c r="B561" s="213" t="s">
        <v>522</v>
      </c>
      <c r="C561" s="433" t="s">
        <v>769</v>
      </c>
      <c r="D561" s="433" t="s">
        <v>769</v>
      </c>
      <c r="E561" s="214"/>
      <c r="F561" s="200" t="str">
        <f t="shared" si="29"/>
        <v/>
      </c>
      <c r="G561" s="200" t="str">
        <f t="shared" si="30"/>
        <v/>
      </c>
    </row>
    <row r="562" spans="1:7" s="201" customFormat="1" x14ac:dyDescent="0.25">
      <c r="A562" s="271" t="s">
        <v>2112</v>
      </c>
      <c r="B562" s="213" t="s">
        <v>522</v>
      </c>
      <c r="C562" s="433" t="s">
        <v>769</v>
      </c>
      <c r="D562" s="433" t="s">
        <v>769</v>
      </c>
      <c r="E562" s="214"/>
      <c r="F562" s="200" t="str">
        <f t="shared" si="29"/>
        <v/>
      </c>
      <c r="G562" s="200" t="str">
        <f t="shared" si="30"/>
        <v/>
      </c>
    </row>
    <row r="563" spans="1:7" s="201" customFormat="1" x14ac:dyDescent="0.25">
      <c r="A563" s="271" t="s">
        <v>2113</v>
      </c>
      <c r="B563" s="213" t="s">
        <v>522</v>
      </c>
      <c r="C563" s="433" t="s">
        <v>769</v>
      </c>
      <c r="D563" s="433" t="s">
        <v>769</v>
      </c>
      <c r="E563" s="214"/>
      <c r="F563" s="200" t="str">
        <f t="shared" si="29"/>
        <v/>
      </c>
      <c r="G563" s="200" t="str">
        <f t="shared" si="30"/>
        <v/>
      </c>
    </row>
    <row r="564" spans="1:7" s="201" customFormat="1" x14ac:dyDescent="0.25">
      <c r="A564" s="271" t="s">
        <v>2114</v>
      </c>
      <c r="B564" s="213" t="s">
        <v>522</v>
      </c>
      <c r="C564" s="433" t="s">
        <v>769</v>
      </c>
      <c r="D564" s="433" t="s">
        <v>769</v>
      </c>
      <c r="E564" s="214"/>
      <c r="F564" s="200" t="str">
        <f t="shared" si="29"/>
        <v/>
      </c>
      <c r="G564" s="200" t="str">
        <f t="shared" si="30"/>
        <v/>
      </c>
    </row>
    <row r="565" spans="1:7" s="201" customFormat="1" x14ac:dyDescent="0.25">
      <c r="A565" s="271" t="s">
        <v>2115</v>
      </c>
      <c r="B565" s="213" t="s">
        <v>522</v>
      </c>
      <c r="C565" s="433" t="s">
        <v>769</v>
      </c>
      <c r="D565" s="433" t="s">
        <v>769</v>
      </c>
      <c r="E565" s="214"/>
      <c r="F565" s="200" t="str">
        <f t="shared" si="29"/>
        <v/>
      </c>
      <c r="G565" s="200" t="str">
        <f t="shared" si="30"/>
        <v/>
      </c>
    </row>
    <row r="566" spans="1:7" s="201" customFormat="1" x14ac:dyDescent="0.25">
      <c r="A566" s="271" t="s">
        <v>2116</v>
      </c>
      <c r="B566" s="213" t="s">
        <v>1561</v>
      </c>
      <c r="C566" s="433" t="s">
        <v>769</v>
      </c>
      <c r="D566" s="433" t="s">
        <v>769</v>
      </c>
      <c r="E566" s="214"/>
      <c r="F566" s="200" t="str">
        <f t="shared" si="29"/>
        <v/>
      </c>
      <c r="G566" s="200" t="str">
        <f t="shared" si="30"/>
        <v/>
      </c>
    </row>
    <row r="567" spans="1:7" s="201" customFormat="1" x14ac:dyDescent="0.25">
      <c r="A567" s="271" t="s">
        <v>2117</v>
      </c>
      <c r="B567" s="213" t="s">
        <v>88</v>
      </c>
      <c r="C567" s="243">
        <f>SUM(C549:C566)</f>
        <v>0</v>
      </c>
      <c r="D567" s="253">
        <f>SUM(D549:D566)</f>
        <v>0</v>
      </c>
      <c r="E567" s="214"/>
      <c r="F567" s="208">
        <f>SUM(F549:F566)</f>
        <v>0</v>
      </c>
      <c r="G567" s="208">
        <f>SUM(G549:G566)</f>
        <v>0</v>
      </c>
    </row>
    <row r="568" spans="1:7" s="201" customFormat="1" x14ac:dyDescent="0.25">
      <c r="A568" s="271" t="s">
        <v>2118</v>
      </c>
      <c r="B568" s="213"/>
      <c r="C568" s="211"/>
      <c r="D568" s="211"/>
      <c r="E568" s="214"/>
      <c r="F568" s="214"/>
      <c r="G568" s="214"/>
    </row>
    <row r="569" spans="1:7" s="201" customFormat="1" x14ac:dyDescent="0.25">
      <c r="A569" s="271" t="s">
        <v>2119</v>
      </c>
      <c r="B569" s="213"/>
      <c r="C569" s="211"/>
      <c r="D569" s="211"/>
      <c r="E569" s="214"/>
      <c r="F569" s="214"/>
      <c r="G569" s="214"/>
    </row>
    <row r="570" spans="1:7" s="201" customFormat="1" x14ac:dyDescent="0.25">
      <c r="A570" s="271" t="s">
        <v>2120</v>
      </c>
      <c r="B570" s="213"/>
      <c r="C570" s="211"/>
      <c r="D570" s="211"/>
      <c r="E570" s="214"/>
      <c r="F570" s="214"/>
      <c r="G570" s="214"/>
    </row>
    <row r="571" spans="1:7" s="159" customFormat="1" x14ac:dyDescent="0.25">
      <c r="A571" s="141"/>
      <c r="B571" s="141" t="s">
        <v>2013</v>
      </c>
      <c r="C571" s="107" t="s">
        <v>58</v>
      </c>
      <c r="D571" s="107" t="s">
        <v>1169</v>
      </c>
      <c r="E571" s="107"/>
      <c r="F571" s="107" t="s">
        <v>430</v>
      </c>
      <c r="G571" s="107" t="s">
        <v>1478</v>
      </c>
    </row>
    <row r="572" spans="1:7" s="159" customFormat="1" x14ac:dyDescent="0.25">
      <c r="A572" s="271" t="s">
        <v>2121</v>
      </c>
      <c r="B572" s="283" t="s">
        <v>1160</v>
      </c>
      <c r="C572" s="433" t="s">
        <v>769</v>
      </c>
      <c r="D572" s="433" t="s">
        <v>769</v>
      </c>
      <c r="E572" s="196"/>
      <c r="F572" s="200" t="str">
        <f>IF($C$585=0,"",IF(C572="[for completion]","",IF(C572="","",C572/$C$585)))</f>
        <v/>
      </c>
      <c r="G572" s="200" t="str">
        <f>IF($D$585=0,"",IF(D572="[for completion]","",IF(D572="","",D572/$D$585)))</f>
        <v/>
      </c>
    </row>
    <row r="573" spans="1:7" s="159" customFormat="1" x14ac:dyDescent="0.25">
      <c r="A573" s="271" t="s">
        <v>2122</v>
      </c>
      <c r="B573" s="283" t="s">
        <v>1161</v>
      </c>
      <c r="C573" s="433" t="s">
        <v>769</v>
      </c>
      <c r="D573" s="433" t="s">
        <v>769</v>
      </c>
      <c r="E573" s="196"/>
      <c r="F573" s="200" t="str">
        <f>IF($C$585=0,"",IF(C573="[for completion]","",IF(C573="","",C573/$C$585)))</f>
        <v/>
      </c>
      <c r="G573" s="200" t="str">
        <f>IF($D$585=0,"",IF(D573="[for completion]","",IF(D573="","",D573/$D$585)))</f>
        <v/>
      </c>
    </row>
    <row r="574" spans="1:7" s="159" customFormat="1" x14ac:dyDescent="0.25">
      <c r="A574" s="271" t="s">
        <v>2123</v>
      </c>
      <c r="B574" s="283" t="s">
        <v>1839</v>
      </c>
      <c r="C574" s="433" t="s">
        <v>769</v>
      </c>
      <c r="D574" s="433" t="s">
        <v>769</v>
      </c>
      <c r="E574" s="196"/>
      <c r="F574" s="200" t="str">
        <f>IF($C$585=0,"",IF(C574="[for completion]","",IF(C574="","",C574/$C$585)))</f>
        <v/>
      </c>
      <c r="G574" s="200" t="str">
        <f>IF($D$585=0,"",IF(D574="[for completion]","",IF(D574="","",D574/$D$585)))</f>
        <v/>
      </c>
    </row>
    <row r="575" spans="1:7" s="159" customFormat="1" x14ac:dyDescent="0.25">
      <c r="A575" s="271" t="s">
        <v>2124</v>
      </c>
      <c r="B575" s="283" t="s">
        <v>1162</v>
      </c>
      <c r="C575" s="433" t="s">
        <v>769</v>
      </c>
      <c r="D575" s="433" t="s">
        <v>769</v>
      </c>
      <c r="E575" s="196"/>
      <c r="F575" s="200" t="str">
        <f>IF($C$585=0,"",IF(C575="[for completion]","",IF(C575="","",C575/$C$585)))</f>
        <v/>
      </c>
      <c r="G575" s="200" t="str">
        <f>IF($D$585=0,"",IF(D575="[for completion]","",IF(D575="","",D575/$D$585)))</f>
        <v/>
      </c>
    </row>
    <row r="576" spans="1:7" s="159" customFormat="1" x14ac:dyDescent="0.25">
      <c r="A576" s="271" t="s">
        <v>2125</v>
      </c>
      <c r="B576" s="283" t="s">
        <v>1163</v>
      </c>
      <c r="C576" s="433" t="s">
        <v>769</v>
      </c>
      <c r="D576" s="433" t="s">
        <v>769</v>
      </c>
      <c r="E576" s="196"/>
      <c r="F576" s="200" t="str">
        <f>IF($C$585=0,"",IF(C576="[for completion]","",IF(C576="","",C576/$C$585)))</f>
        <v/>
      </c>
      <c r="G576" s="200" t="str">
        <f>IF($D$585=0,"",IF(D576="[for completion]","",IF(D576="","",D576/$D$585)))</f>
        <v/>
      </c>
    </row>
    <row r="577" spans="1:7" s="159" customFormat="1" x14ac:dyDescent="0.25">
      <c r="A577" s="271" t="s">
        <v>2126</v>
      </c>
      <c r="B577" s="283" t="s">
        <v>1164</v>
      </c>
      <c r="C577" s="433" t="s">
        <v>769</v>
      </c>
      <c r="D577" s="433" t="s">
        <v>769</v>
      </c>
      <c r="E577" s="196"/>
      <c r="F577" s="297" t="str">
        <f t="shared" ref="F577:F584" si="31">IF($C$585=0,"",IF(C577="[for completion]","",IF(C577="","",C577/$C$585)))</f>
        <v/>
      </c>
      <c r="G577" s="297" t="str">
        <f t="shared" ref="G577:G584" si="32">IF($D$585=0,"",IF(D577="[for completion]","",IF(D577="","",D577/$D$585)))</f>
        <v/>
      </c>
    </row>
    <row r="578" spans="1:7" s="159" customFormat="1" x14ac:dyDescent="0.25">
      <c r="A578" s="271" t="s">
        <v>2127</v>
      </c>
      <c r="B578" s="283" t="s">
        <v>1165</v>
      </c>
      <c r="C578" s="433" t="s">
        <v>769</v>
      </c>
      <c r="D578" s="433" t="s">
        <v>769</v>
      </c>
      <c r="E578" s="196"/>
      <c r="F578" s="297" t="str">
        <f t="shared" si="31"/>
        <v/>
      </c>
      <c r="G578" s="297" t="str">
        <f t="shared" si="32"/>
        <v/>
      </c>
    </row>
    <row r="579" spans="1:7" s="159" customFormat="1" x14ac:dyDescent="0.25">
      <c r="A579" s="271" t="s">
        <v>2128</v>
      </c>
      <c r="B579" s="283" t="s">
        <v>1166</v>
      </c>
      <c r="C579" s="433" t="s">
        <v>769</v>
      </c>
      <c r="D579" s="433" t="s">
        <v>769</v>
      </c>
      <c r="E579" s="196"/>
      <c r="F579" s="297" t="str">
        <f t="shared" si="31"/>
        <v/>
      </c>
      <c r="G579" s="297" t="str">
        <f t="shared" si="32"/>
        <v/>
      </c>
    </row>
    <row r="580" spans="1:7" s="292" customFormat="1" x14ac:dyDescent="0.25">
      <c r="A580" s="298" t="s">
        <v>2129</v>
      </c>
      <c r="B580" s="299" t="s">
        <v>2212</v>
      </c>
      <c r="C580" s="433" t="s">
        <v>769</v>
      </c>
      <c r="D580" s="433" t="s">
        <v>769</v>
      </c>
      <c r="E580" s="308"/>
      <c r="F580" s="287" t="str">
        <f t="shared" si="31"/>
        <v/>
      </c>
      <c r="G580" s="287" t="str">
        <f t="shared" si="32"/>
        <v/>
      </c>
    </row>
    <row r="581" spans="1:7" s="292" customFormat="1" x14ac:dyDescent="0.25">
      <c r="A581" s="298" t="s">
        <v>2130</v>
      </c>
      <c r="B581" s="298" t="s">
        <v>2215</v>
      </c>
      <c r="C581" s="433" t="s">
        <v>769</v>
      </c>
      <c r="D581" s="433" t="s">
        <v>769</v>
      </c>
      <c r="E581" s="64"/>
      <c r="F581" s="287" t="str">
        <f t="shared" si="31"/>
        <v/>
      </c>
      <c r="G581" s="287" t="str">
        <f t="shared" si="32"/>
        <v/>
      </c>
    </row>
    <row r="582" spans="1:7" s="292" customFormat="1" x14ac:dyDescent="0.25">
      <c r="A582" s="298" t="s">
        <v>2131</v>
      </c>
      <c r="B582" s="298" t="s">
        <v>2213</v>
      </c>
      <c r="C582" s="433" t="s">
        <v>769</v>
      </c>
      <c r="D582" s="433" t="s">
        <v>769</v>
      </c>
      <c r="E582" s="64"/>
      <c r="F582" s="287" t="str">
        <f t="shared" si="31"/>
        <v/>
      </c>
      <c r="G582" s="287" t="str">
        <f t="shared" si="32"/>
        <v/>
      </c>
    </row>
    <row r="583" spans="1:7" s="292" customFormat="1" x14ac:dyDescent="0.25">
      <c r="A583" s="298" t="s">
        <v>2224</v>
      </c>
      <c r="B583" s="299" t="s">
        <v>2214</v>
      </c>
      <c r="C583" s="433" t="s">
        <v>769</v>
      </c>
      <c r="D583" s="433" t="s">
        <v>769</v>
      </c>
      <c r="E583" s="308"/>
      <c r="F583" s="287" t="str">
        <f t="shared" si="31"/>
        <v/>
      </c>
      <c r="G583" s="287" t="str">
        <f t="shared" si="32"/>
        <v/>
      </c>
    </row>
    <row r="584" spans="1:7" s="292" customFormat="1" x14ac:dyDescent="0.25">
      <c r="A584" s="298" t="s">
        <v>2225</v>
      </c>
      <c r="B584" s="298" t="s">
        <v>1561</v>
      </c>
      <c r="C584" s="433" t="s">
        <v>769</v>
      </c>
      <c r="D584" s="433" t="s">
        <v>769</v>
      </c>
      <c r="E584" s="308"/>
      <c r="F584" s="287" t="str">
        <f t="shared" si="31"/>
        <v/>
      </c>
      <c r="G584" s="287" t="str">
        <f t="shared" si="32"/>
        <v/>
      </c>
    </row>
    <row r="585" spans="1:7" s="292" customFormat="1" x14ac:dyDescent="0.25">
      <c r="A585" s="298" t="s">
        <v>2226</v>
      </c>
      <c r="B585" s="299" t="s">
        <v>88</v>
      </c>
      <c r="C585" s="311">
        <f>SUM(C572:C584)</f>
        <v>0</v>
      </c>
      <c r="D585" s="312">
        <f>SUM(D572:D584)</f>
        <v>0</v>
      </c>
      <c r="E585" s="308"/>
      <c r="F585" s="295">
        <f>SUM(F572:F584)</f>
        <v>0</v>
      </c>
      <c r="G585" s="295">
        <f>SUM(G572:G584)</f>
        <v>0</v>
      </c>
    </row>
    <row r="586" spans="1:7" s="292" customFormat="1" x14ac:dyDescent="0.25">
      <c r="A586" s="298" t="s">
        <v>2132</v>
      </c>
      <c r="B586" s="299"/>
      <c r="C586" s="311"/>
      <c r="D586" s="312"/>
      <c r="E586" s="308"/>
      <c r="F586" s="287"/>
      <c r="G586" s="287"/>
    </row>
    <row r="587" spans="1:7" s="292" customFormat="1" x14ac:dyDescent="0.25">
      <c r="A587" s="298" t="s">
        <v>2227</v>
      </c>
      <c r="B587" s="299"/>
      <c r="C587" s="311"/>
      <c r="D587" s="312"/>
      <c r="E587" s="308"/>
      <c r="F587" s="287"/>
      <c r="G587" s="287"/>
    </row>
    <row r="588" spans="1:7" s="292" customFormat="1" x14ac:dyDescent="0.25">
      <c r="A588" s="298" t="s">
        <v>2228</v>
      </c>
      <c r="B588" s="299"/>
      <c r="C588" s="311"/>
      <c r="D588" s="312"/>
      <c r="E588" s="308"/>
      <c r="F588" s="287"/>
      <c r="G588" s="287"/>
    </row>
    <row r="589" spans="1:7" s="292" customFormat="1" x14ac:dyDescent="0.25">
      <c r="A589" s="298" t="s">
        <v>2229</v>
      </c>
      <c r="B589" s="299"/>
      <c r="C589" s="311"/>
      <c r="D589" s="312"/>
      <c r="E589" s="308"/>
      <c r="F589" s="287"/>
      <c r="G589" s="287"/>
    </row>
    <row r="590" spans="1:7" s="292" customFormat="1" x14ac:dyDescent="0.25">
      <c r="A590" s="298" t="s">
        <v>2230</v>
      </c>
      <c r="B590" s="299"/>
      <c r="C590" s="311"/>
      <c r="D590" s="312"/>
      <c r="E590" s="308"/>
      <c r="F590" s="287"/>
      <c r="G590" s="287"/>
    </row>
    <row r="591" spans="1:7" s="159" customFormat="1" x14ac:dyDescent="0.25">
      <c r="A591" s="298" t="s">
        <v>2231</v>
      </c>
      <c r="B591" s="299"/>
      <c r="C591" s="311"/>
      <c r="D591" s="312"/>
      <c r="E591" s="308"/>
      <c r="F591" s="287" t="str">
        <f>IF($C$585=0,"",IF(C591="[for completion]","",IF(C591="","",C591/$C$585)))</f>
        <v/>
      </c>
      <c r="G591" s="287" t="str">
        <f>IF($D$585=0,"",IF(D591="[for completion]","",IF(D591="","",D591/$D$585)))</f>
        <v/>
      </c>
    </row>
    <row r="592" spans="1:7" s="159" customFormat="1" x14ac:dyDescent="0.25">
      <c r="A592" s="298" t="s">
        <v>2232</v>
      </c>
      <c r="B592" s="64"/>
      <c r="C592" s="64"/>
      <c r="D592" s="64"/>
      <c r="E592" s="64"/>
      <c r="F592" s="64"/>
      <c r="G592" s="64"/>
    </row>
    <row r="593" spans="1:7" s="201" customFormat="1" x14ac:dyDescent="0.25">
      <c r="A593" s="298" t="s">
        <v>2233</v>
      </c>
      <c r="B593" s="64"/>
      <c r="C593" s="64"/>
      <c r="D593" s="64"/>
      <c r="E593" s="64"/>
      <c r="F593" s="64"/>
      <c r="G593" s="64"/>
    </row>
    <row r="594" spans="1:7" x14ac:dyDescent="0.25">
      <c r="A594" s="298" t="s">
        <v>2234</v>
      </c>
      <c r="B594" s="207"/>
      <c r="C594" s="207"/>
      <c r="D594" s="207"/>
      <c r="E594" s="207"/>
      <c r="F594" s="207"/>
      <c r="G594" s="205"/>
    </row>
    <row r="595" spans="1:7" s="294" customFormat="1" x14ac:dyDescent="0.25">
      <c r="A595" s="298" t="s">
        <v>2240</v>
      </c>
      <c r="B595" s="207"/>
      <c r="C595" s="207"/>
      <c r="D595" s="207"/>
      <c r="E595" s="207"/>
      <c r="F595" s="207"/>
      <c r="G595" s="205"/>
    </row>
    <row r="596" spans="1:7" x14ac:dyDescent="0.25">
      <c r="A596" s="141"/>
      <c r="B596" s="141" t="s">
        <v>2014</v>
      </c>
      <c r="C596" s="107" t="s">
        <v>58</v>
      </c>
      <c r="D596" s="107" t="s">
        <v>1167</v>
      </c>
      <c r="E596" s="107"/>
      <c r="F596" s="107" t="s">
        <v>429</v>
      </c>
      <c r="G596" s="107" t="s">
        <v>1478</v>
      </c>
    </row>
    <row r="597" spans="1:7" x14ac:dyDescent="0.25">
      <c r="A597" s="271" t="s">
        <v>2133</v>
      </c>
      <c r="B597" s="213" t="s">
        <v>1740</v>
      </c>
      <c r="C597" s="433" t="s">
        <v>769</v>
      </c>
      <c r="D597" s="433" t="s">
        <v>769</v>
      </c>
      <c r="E597" s="214"/>
      <c r="F597" s="200" t="str">
        <f>IF($C$601=0,"",IF(C597="[for completion]","",IF(C597="","",C597/$C$601)))</f>
        <v/>
      </c>
      <c r="G597" s="200" t="str">
        <f>IF($D$601=0,"",IF(D597="[for completion]","",IF(D597="","",D597/$D$601)))</f>
        <v/>
      </c>
    </row>
    <row r="598" spans="1:7" x14ac:dyDescent="0.25">
      <c r="A598" s="271" t="s">
        <v>2134</v>
      </c>
      <c r="B598" s="209" t="s">
        <v>1741</v>
      </c>
      <c r="C598" s="433" t="s">
        <v>769</v>
      </c>
      <c r="D598" s="433" t="s">
        <v>769</v>
      </c>
      <c r="E598" s="214"/>
      <c r="F598" s="200" t="str">
        <f>IF($C$601=0,"",IF(C598="[for completion]","",IF(C598="","",C598/$C$601)))</f>
        <v/>
      </c>
      <c r="G598" s="200" t="str">
        <f>IF($D$601=0,"",IF(D598="[for completion]","",IF(D598="","",D598/$D$601)))</f>
        <v/>
      </c>
    </row>
    <row r="599" spans="1:7" x14ac:dyDescent="0.25">
      <c r="A599" s="271" t="s">
        <v>2135</v>
      </c>
      <c r="B599" s="213" t="s">
        <v>1168</v>
      </c>
      <c r="C599" s="433" t="s">
        <v>769</v>
      </c>
      <c r="D599" s="433" t="s">
        <v>769</v>
      </c>
      <c r="E599" s="214"/>
      <c r="F599" s="200" t="str">
        <f>IF($C$601=0,"",IF(C599="[for completion]","",IF(C599="","",C599/$C$601)))</f>
        <v/>
      </c>
      <c r="G599" s="200" t="str">
        <f>IF($D$601=0,"",IF(D599="[for completion]","",IF(D599="","",D599/$D$601)))</f>
        <v/>
      </c>
    </row>
    <row r="600" spans="1:7" x14ac:dyDescent="0.25">
      <c r="A600" s="271" t="s">
        <v>2136</v>
      </c>
      <c r="B600" s="211" t="s">
        <v>1561</v>
      </c>
      <c r="C600" s="433" t="s">
        <v>769</v>
      </c>
      <c r="D600" s="433" t="s">
        <v>769</v>
      </c>
      <c r="E600" s="214"/>
      <c r="F600" s="200" t="str">
        <f>IF($C$601=0,"",IF(C600="[for completion]","",IF(C600="","",C600/$C$601)))</f>
        <v/>
      </c>
      <c r="G600" s="200" t="str">
        <f>IF($D$601=0,"",IF(D600="[for completion]","",IF(D600="","",D600/$D$601)))</f>
        <v/>
      </c>
    </row>
    <row r="601" spans="1:7" x14ac:dyDescent="0.25">
      <c r="A601" s="271" t="s">
        <v>2137</v>
      </c>
      <c r="B601" s="213" t="s">
        <v>88</v>
      </c>
      <c r="C601" s="243">
        <f>SUM(C597:C600)</f>
        <v>0</v>
      </c>
      <c r="D601" s="253">
        <f>SUM(D597:D600)</f>
        <v>0</v>
      </c>
      <c r="E601" s="214"/>
      <c r="F601" s="208">
        <f>SUM(F597:F600)</f>
        <v>0</v>
      </c>
      <c r="G601" s="208">
        <f>SUM(G597:G600)</f>
        <v>0</v>
      </c>
    </row>
    <row r="602" spans="1:7" x14ac:dyDescent="0.25">
      <c r="A602" s="211"/>
      <c r="B602" s="211"/>
      <c r="C602" s="211"/>
      <c r="D602" s="211"/>
      <c r="E602" s="211"/>
      <c r="F602" s="211"/>
      <c r="G602" s="210"/>
    </row>
    <row r="603" spans="1:7" x14ac:dyDescent="0.25">
      <c r="A603" s="141"/>
      <c r="B603" s="141" t="s">
        <v>2204</v>
      </c>
      <c r="C603" s="141" t="s">
        <v>2200</v>
      </c>
      <c r="D603" s="141" t="s">
        <v>2205</v>
      </c>
      <c r="E603" s="141"/>
      <c r="F603" s="141" t="s">
        <v>2202</v>
      </c>
      <c r="G603" s="141"/>
    </row>
    <row r="604" spans="1:7" x14ac:dyDescent="0.25">
      <c r="A604" s="298" t="s">
        <v>2140</v>
      </c>
      <c r="B604" s="316" t="s">
        <v>720</v>
      </c>
      <c r="C604" s="240" t="s">
        <v>769</v>
      </c>
      <c r="D604" s="240" t="s">
        <v>769</v>
      </c>
      <c r="E604" s="313"/>
      <c r="F604" s="240" t="s">
        <v>769</v>
      </c>
      <c r="G604" s="287" t="str">
        <f>IF($D$622=0,"",IF(D604="[for completion]","",IF(D604="","",D604/$D$622)))</f>
        <v/>
      </c>
    </row>
    <row r="605" spans="1:7" x14ac:dyDescent="0.25">
      <c r="A605" s="298" t="s">
        <v>2141</v>
      </c>
      <c r="B605" s="316" t="s">
        <v>721</v>
      </c>
      <c r="C605" s="240" t="s">
        <v>769</v>
      </c>
      <c r="D605" s="240" t="s">
        <v>769</v>
      </c>
      <c r="E605" s="313"/>
      <c r="F605" s="240" t="s">
        <v>769</v>
      </c>
      <c r="G605" s="287" t="str">
        <f t="shared" ref="G605:G622" si="33">IF($D$622=0,"",IF(D605="[for completion]","",IF(D605="","",D605/$D$622)))</f>
        <v/>
      </c>
    </row>
    <row r="606" spans="1:7" x14ac:dyDescent="0.25">
      <c r="A606" s="298" t="s">
        <v>2142</v>
      </c>
      <c r="B606" s="316" t="s">
        <v>722</v>
      </c>
      <c r="C606" s="240" t="s">
        <v>769</v>
      </c>
      <c r="D606" s="240" t="s">
        <v>769</v>
      </c>
      <c r="E606" s="313"/>
      <c r="F606" s="240" t="s">
        <v>769</v>
      </c>
      <c r="G606" s="287" t="str">
        <f t="shared" si="33"/>
        <v/>
      </c>
    </row>
    <row r="607" spans="1:7" x14ac:dyDescent="0.25">
      <c r="A607" s="298" t="s">
        <v>2143</v>
      </c>
      <c r="B607" s="316" t="s">
        <v>723</v>
      </c>
      <c r="C607" s="240" t="s">
        <v>769</v>
      </c>
      <c r="D607" s="240" t="s">
        <v>769</v>
      </c>
      <c r="E607" s="313"/>
      <c r="F607" s="240" t="s">
        <v>769</v>
      </c>
      <c r="G607" s="287" t="str">
        <f t="shared" si="33"/>
        <v/>
      </c>
    </row>
    <row r="608" spans="1:7" x14ac:dyDescent="0.25">
      <c r="A608" s="298" t="s">
        <v>2144</v>
      </c>
      <c r="B608" s="316" t="s">
        <v>724</v>
      </c>
      <c r="C608" s="240" t="s">
        <v>769</v>
      </c>
      <c r="D608" s="240" t="s">
        <v>769</v>
      </c>
      <c r="E608" s="313"/>
      <c r="F608" s="240" t="s">
        <v>769</v>
      </c>
      <c r="G608" s="287" t="str">
        <f t="shared" si="33"/>
        <v/>
      </c>
    </row>
    <row r="609" spans="1:7" x14ac:dyDescent="0.25">
      <c r="A609" s="298" t="s">
        <v>2145</v>
      </c>
      <c r="B609" s="316" t="s">
        <v>725</v>
      </c>
      <c r="C609" s="240" t="s">
        <v>769</v>
      </c>
      <c r="D609" s="240" t="s">
        <v>769</v>
      </c>
      <c r="E609" s="313"/>
      <c r="F609" s="240" t="s">
        <v>769</v>
      </c>
      <c r="G609" s="287" t="str">
        <f t="shared" si="33"/>
        <v/>
      </c>
    </row>
    <row r="610" spans="1:7" x14ac:dyDescent="0.25">
      <c r="A610" s="298" t="s">
        <v>2146</v>
      </c>
      <c r="B610" s="316" t="s">
        <v>726</v>
      </c>
      <c r="C610" s="240" t="s">
        <v>769</v>
      </c>
      <c r="D610" s="240" t="s">
        <v>769</v>
      </c>
      <c r="E610" s="313"/>
      <c r="F610" s="240" t="s">
        <v>769</v>
      </c>
      <c r="G610" s="287" t="str">
        <f t="shared" si="33"/>
        <v/>
      </c>
    </row>
    <row r="611" spans="1:7" x14ac:dyDescent="0.25">
      <c r="A611" s="298" t="s">
        <v>2147</v>
      </c>
      <c r="B611" s="316" t="s">
        <v>1733</v>
      </c>
      <c r="C611" s="240" t="s">
        <v>769</v>
      </c>
      <c r="D611" s="240" t="s">
        <v>769</v>
      </c>
      <c r="E611" s="313"/>
      <c r="F611" s="240" t="s">
        <v>769</v>
      </c>
      <c r="G611" s="287" t="str">
        <f t="shared" si="33"/>
        <v/>
      </c>
    </row>
    <row r="612" spans="1:7" x14ac:dyDescent="0.25">
      <c r="A612" s="298" t="s">
        <v>2148</v>
      </c>
      <c r="B612" s="316" t="s">
        <v>1734</v>
      </c>
      <c r="C612" s="240" t="s">
        <v>769</v>
      </c>
      <c r="D612" s="240" t="s">
        <v>769</v>
      </c>
      <c r="E612" s="313"/>
      <c r="F612" s="240" t="s">
        <v>769</v>
      </c>
      <c r="G612" s="287" t="str">
        <f t="shared" si="33"/>
        <v/>
      </c>
    </row>
    <row r="613" spans="1:7" x14ac:dyDescent="0.25">
      <c r="A613" s="298" t="s">
        <v>2149</v>
      </c>
      <c r="B613" s="316" t="s">
        <v>1735</v>
      </c>
      <c r="C613" s="240" t="s">
        <v>769</v>
      </c>
      <c r="D613" s="240" t="s">
        <v>769</v>
      </c>
      <c r="E613" s="313"/>
      <c r="F613" s="240" t="s">
        <v>769</v>
      </c>
      <c r="G613" s="287" t="str">
        <f t="shared" si="33"/>
        <v/>
      </c>
    </row>
    <row r="614" spans="1:7" x14ac:dyDescent="0.25">
      <c r="A614" s="298" t="s">
        <v>2150</v>
      </c>
      <c r="B614" s="316" t="s">
        <v>727</v>
      </c>
      <c r="C614" s="240" t="s">
        <v>769</v>
      </c>
      <c r="D614" s="240" t="s">
        <v>769</v>
      </c>
      <c r="E614" s="313"/>
      <c r="F614" s="240" t="s">
        <v>769</v>
      </c>
      <c r="G614" s="287" t="str">
        <f t="shared" si="33"/>
        <v/>
      </c>
    </row>
    <row r="615" spans="1:7" x14ac:dyDescent="0.25">
      <c r="A615" s="298" t="s">
        <v>2151</v>
      </c>
      <c r="B615" s="316" t="s">
        <v>728</v>
      </c>
      <c r="C615" s="240" t="s">
        <v>769</v>
      </c>
      <c r="D615" s="240" t="s">
        <v>769</v>
      </c>
      <c r="E615" s="313"/>
      <c r="F615" s="240" t="s">
        <v>769</v>
      </c>
      <c r="G615" s="287" t="str">
        <f t="shared" si="33"/>
        <v/>
      </c>
    </row>
    <row r="616" spans="1:7" x14ac:dyDescent="0.25">
      <c r="A616" s="298" t="s">
        <v>2152</v>
      </c>
      <c r="B616" s="316" t="s">
        <v>86</v>
      </c>
      <c r="C616" s="240" t="s">
        <v>769</v>
      </c>
      <c r="D616" s="240" t="s">
        <v>769</v>
      </c>
      <c r="E616" s="313"/>
      <c r="F616" s="240" t="s">
        <v>769</v>
      </c>
      <c r="G616" s="287" t="str">
        <f t="shared" si="33"/>
        <v/>
      </c>
    </row>
    <row r="617" spans="1:7" x14ac:dyDescent="0.25">
      <c r="A617" s="298" t="s">
        <v>2153</v>
      </c>
      <c r="B617" s="316" t="s">
        <v>1561</v>
      </c>
      <c r="C617" s="240" t="s">
        <v>769</v>
      </c>
      <c r="D617" s="240" t="s">
        <v>769</v>
      </c>
      <c r="E617" s="313"/>
      <c r="F617" s="240" t="s">
        <v>769</v>
      </c>
      <c r="G617" s="287" t="str">
        <f t="shared" si="33"/>
        <v/>
      </c>
    </row>
    <row r="618" spans="1:7" x14ac:dyDescent="0.25">
      <c r="A618" s="298" t="s">
        <v>2154</v>
      </c>
      <c r="B618" s="316" t="s">
        <v>88</v>
      </c>
      <c r="C618" s="311">
        <f>SUM(C604:C617)</f>
        <v>0</v>
      </c>
      <c r="D618" s="298">
        <f>SUM(D604:D617)</f>
        <v>0</v>
      </c>
      <c r="E618" s="284"/>
      <c r="F618" s="311"/>
      <c r="G618" s="287" t="str">
        <f t="shared" si="33"/>
        <v/>
      </c>
    </row>
    <row r="619" spans="1:7" x14ac:dyDescent="0.25">
      <c r="A619" s="298" t="s">
        <v>2155</v>
      </c>
      <c r="B619" s="207" t="s">
        <v>2199</v>
      </c>
      <c r="C619" s="64"/>
      <c r="D619" s="64"/>
      <c r="E619" s="64"/>
      <c r="F619" s="278" t="s">
        <v>769</v>
      </c>
      <c r="G619" s="287" t="str">
        <f t="shared" si="33"/>
        <v/>
      </c>
    </row>
    <row r="620" spans="1:7" x14ac:dyDescent="0.25">
      <c r="A620" s="271" t="s">
        <v>2156</v>
      </c>
      <c r="B620" s="283"/>
      <c r="C620" s="243"/>
      <c r="D620" s="253"/>
      <c r="E620" s="284"/>
      <c r="F620" s="287"/>
      <c r="G620" s="287" t="str">
        <f t="shared" si="33"/>
        <v/>
      </c>
    </row>
    <row r="621" spans="1:7" x14ac:dyDescent="0.25">
      <c r="A621" s="271" t="s">
        <v>2157</v>
      </c>
      <c r="B621" s="283"/>
      <c r="C621" s="243"/>
      <c r="D621" s="253"/>
      <c r="E621" s="284"/>
      <c r="F621" s="287"/>
      <c r="G621" s="287" t="str">
        <f t="shared" si="33"/>
        <v/>
      </c>
    </row>
    <row r="622" spans="1:7" x14ac:dyDescent="0.25">
      <c r="A622" s="271" t="s">
        <v>2158</v>
      </c>
      <c r="B622" s="283"/>
      <c r="C622" s="243"/>
      <c r="D622" s="253"/>
      <c r="E622" s="284"/>
      <c r="F622" s="287"/>
      <c r="G622" s="28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21" sqref="C21"/>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35" customFormat="1" ht="31.5" x14ac:dyDescent="0.25">
      <c r="A1" s="133" t="s">
        <v>732</v>
      </c>
      <c r="B1" s="133"/>
      <c r="C1" s="300" t="s">
        <v>2281</v>
      </c>
      <c r="D1" s="19"/>
      <c r="E1" s="19"/>
      <c r="F1" s="19"/>
      <c r="G1" s="19"/>
      <c r="H1" s="19"/>
      <c r="I1" s="19"/>
      <c r="J1" s="19"/>
      <c r="K1" s="19"/>
      <c r="L1" s="19"/>
      <c r="M1" s="19"/>
    </row>
    <row r="2" spans="1:13" x14ac:dyDescent="0.25">
      <c r="B2" s="22"/>
      <c r="C2" s="22"/>
    </row>
    <row r="3" spans="1:13" x14ac:dyDescent="0.25">
      <c r="A3" s="68" t="s">
        <v>733</v>
      </c>
      <c r="B3" s="69"/>
      <c r="C3" s="22"/>
    </row>
    <row r="4" spans="1:13" x14ac:dyDescent="0.25">
      <c r="C4" s="22"/>
    </row>
    <row r="5" spans="1:13" ht="37.5" x14ac:dyDescent="0.25">
      <c r="A5" s="34" t="s">
        <v>28</v>
      </c>
      <c r="B5" s="34" t="s">
        <v>734</v>
      </c>
      <c r="C5" s="70" t="s">
        <v>1108</v>
      </c>
    </row>
    <row r="6" spans="1:13" ht="30" x14ac:dyDescent="0.25">
      <c r="A6" s="1" t="s">
        <v>735</v>
      </c>
      <c r="B6" s="37" t="s">
        <v>2266</v>
      </c>
      <c r="C6" s="314" t="s">
        <v>2265</v>
      </c>
    </row>
    <row r="7" spans="1:13" ht="30" x14ac:dyDescent="0.25">
      <c r="A7" s="1" t="s">
        <v>736</v>
      </c>
      <c r="B7" s="37" t="s">
        <v>2268</v>
      </c>
      <c r="C7" s="314" t="s">
        <v>2269</v>
      </c>
    </row>
    <row r="8" spans="1:13" ht="30" x14ac:dyDescent="0.25">
      <c r="A8" s="1" t="s">
        <v>737</v>
      </c>
      <c r="B8" s="37" t="s">
        <v>2267</v>
      </c>
      <c r="C8" s="314" t="s">
        <v>2270</v>
      </c>
    </row>
    <row r="9" spans="1:13" x14ac:dyDescent="0.25">
      <c r="A9" s="1" t="s">
        <v>738</v>
      </c>
      <c r="B9" s="37" t="s">
        <v>739</v>
      </c>
      <c r="C9" s="324" t="s">
        <v>2757</v>
      </c>
    </row>
    <row r="10" spans="1:13" ht="44.25" customHeight="1" x14ac:dyDescent="0.25">
      <c r="A10" s="1" t="s">
        <v>740</v>
      </c>
      <c r="B10" s="37" t="s">
        <v>954</v>
      </c>
      <c r="C10" s="324" t="s">
        <v>2755</v>
      </c>
    </row>
    <row r="11" spans="1:13" ht="54.75" customHeight="1" x14ac:dyDescent="0.25">
      <c r="A11" s="1" t="s">
        <v>741</v>
      </c>
      <c r="B11" s="37" t="s">
        <v>742</v>
      </c>
      <c r="C11" s="324" t="s">
        <v>2756</v>
      </c>
    </row>
    <row r="12" spans="1:13" x14ac:dyDescent="0.25">
      <c r="A12" s="1" t="s">
        <v>743</v>
      </c>
      <c r="B12" s="37" t="s">
        <v>2197</v>
      </c>
      <c r="C12" s="445" t="s">
        <v>2307</v>
      </c>
    </row>
    <row r="13" spans="1:13" x14ac:dyDescent="0.25">
      <c r="A13" s="1" t="s">
        <v>745</v>
      </c>
      <c r="B13" s="37" t="s">
        <v>744</v>
      </c>
      <c r="C13" s="324" t="s">
        <v>2758</v>
      </c>
    </row>
    <row r="14" spans="1:13" x14ac:dyDescent="0.25">
      <c r="A14" s="1" t="s">
        <v>747</v>
      </c>
      <c r="B14" s="37" t="s">
        <v>746</v>
      </c>
      <c r="C14" s="324" t="s">
        <v>2759</v>
      </c>
    </row>
    <row r="15" spans="1:13" ht="30" x14ac:dyDescent="0.25">
      <c r="A15" s="1" t="s">
        <v>749</v>
      </c>
      <c r="B15" s="37" t="s">
        <v>748</v>
      </c>
      <c r="C15" s="324" t="s">
        <v>2760</v>
      </c>
    </row>
    <row r="16" spans="1:13" x14ac:dyDescent="0.25">
      <c r="A16" s="1" t="s">
        <v>751</v>
      </c>
      <c r="B16" s="37" t="s">
        <v>750</v>
      </c>
      <c r="C16" s="324" t="s">
        <v>2760</v>
      </c>
    </row>
    <row r="17" spans="1:13" ht="30" customHeight="1" x14ac:dyDescent="0.25">
      <c r="A17" s="1" t="s">
        <v>753</v>
      </c>
      <c r="B17" s="41" t="s">
        <v>752</v>
      </c>
      <c r="C17" s="324" t="s">
        <v>2761</v>
      </c>
    </row>
    <row r="18" spans="1:13" x14ac:dyDescent="0.25">
      <c r="A18" s="1" t="s">
        <v>755</v>
      </c>
      <c r="B18" s="41" t="s">
        <v>754</v>
      </c>
      <c r="C18" s="324" t="s">
        <v>2762</v>
      </c>
    </row>
    <row r="19" spans="1:13" s="201" customFormat="1" x14ac:dyDescent="0.25">
      <c r="A19" s="160" t="s">
        <v>2196</v>
      </c>
      <c r="B19" s="41" t="s">
        <v>756</v>
      </c>
      <c r="C19" s="324" t="s">
        <v>2763</v>
      </c>
      <c r="D19" s="2"/>
      <c r="E19" s="2"/>
      <c r="F19" s="2"/>
      <c r="G19" s="2"/>
      <c r="H19" s="2"/>
      <c r="I19" s="2"/>
      <c r="J19" s="2"/>
    </row>
    <row r="20" spans="1:13" s="201" customFormat="1" x14ac:dyDescent="0.25">
      <c r="A20" s="160" t="s">
        <v>2198</v>
      </c>
      <c r="B20" s="37" t="s">
        <v>2195</v>
      </c>
      <c r="C20" s="278" t="s">
        <v>766</v>
      </c>
      <c r="D20" s="2"/>
      <c r="E20" s="2"/>
      <c r="F20" s="2"/>
      <c r="G20" s="2"/>
      <c r="H20" s="2"/>
      <c r="I20" s="2"/>
      <c r="J20" s="2"/>
    </row>
    <row r="21" spans="1:13" s="201" customFormat="1" x14ac:dyDescent="0.25">
      <c r="A21" s="63" t="s">
        <v>757</v>
      </c>
      <c r="B21" s="38" t="s">
        <v>758</v>
      </c>
      <c r="C21" s="317"/>
      <c r="D21" s="2"/>
      <c r="E21" s="2"/>
      <c r="F21" s="2"/>
      <c r="G21" s="2"/>
      <c r="H21" s="2"/>
      <c r="I21" s="2"/>
      <c r="J21" s="2"/>
    </row>
    <row r="22" spans="1:13" s="201" customFormat="1" x14ac:dyDescent="0.25">
      <c r="A22" s="63" t="s">
        <v>759</v>
      </c>
      <c r="C22" s="317"/>
      <c r="D22" s="2"/>
      <c r="E22" s="2"/>
      <c r="F22" s="2"/>
      <c r="G22" s="2"/>
      <c r="H22" s="2"/>
      <c r="I22" s="2"/>
      <c r="J22" s="2"/>
    </row>
    <row r="23" spans="1:13" outlineLevel="1" x14ac:dyDescent="0.25">
      <c r="A23" s="63" t="s">
        <v>760</v>
      </c>
      <c r="B23" s="218"/>
      <c r="C23" s="278"/>
    </row>
    <row r="24" spans="1:13" outlineLevel="1" x14ac:dyDescent="0.25">
      <c r="A24" s="63" t="s">
        <v>761</v>
      </c>
      <c r="B24" s="67"/>
      <c r="C24" s="278"/>
    </row>
    <row r="25" spans="1:13" outlineLevel="1" x14ac:dyDescent="0.25">
      <c r="A25" s="63" t="s">
        <v>762</v>
      </c>
      <c r="B25" s="67"/>
      <c r="C25" s="278"/>
    </row>
    <row r="26" spans="1:13" outlineLevel="1" x14ac:dyDescent="0.25">
      <c r="A26" s="63" t="s">
        <v>1859</v>
      </c>
      <c r="B26" s="67"/>
      <c r="C26" s="278"/>
    </row>
    <row r="27" spans="1:13" outlineLevel="1" x14ac:dyDescent="0.25">
      <c r="A27" s="63" t="s">
        <v>1860</v>
      </c>
      <c r="B27" s="67"/>
      <c r="C27" s="278"/>
    </row>
    <row r="28" spans="1:13" s="201" customFormat="1" ht="18.75" outlineLevel="1" x14ac:dyDescent="0.25">
      <c r="A28" s="269"/>
      <c r="B28" s="262" t="s">
        <v>1792</v>
      </c>
      <c r="C28" s="70" t="s">
        <v>1108</v>
      </c>
      <c r="D28" s="2"/>
      <c r="E28" s="2"/>
      <c r="F28" s="2"/>
      <c r="G28" s="2"/>
      <c r="H28" s="2"/>
      <c r="I28" s="2"/>
      <c r="J28" s="2"/>
      <c r="K28" s="2"/>
      <c r="L28" s="2"/>
      <c r="M28" s="2"/>
    </row>
    <row r="29" spans="1:13" s="201" customFormat="1" outlineLevel="1" x14ac:dyDescent="0.25">
      <c r="A29" s="63" t="s">
        <v>764</v>
      </c>
      <c r="B29" s="37" t="s">
        <v>1790</v>
      </c>
      <c r="C29" s="324" t="s">
        <v>769</v>
      </c>
      <c r="D29" s="2"/>
      <c r="E29" s="2"/>
      <c r="F29" s="2"/>
      <c r="G29" s="2"/>
      <c r="H29" s="2"/>
      <c r="I29" s="2"/>
      <c r="J29" s="2"/>
      <c r="K29" s="2"/>
      <c r="L29" s="2"/>
      <c r="M29" s="2"/>
    </row>
    <row r="30" spans="1:13" s="201" customFormat="1" outlineLevel="1" x14ac:dyDescent="0.25">
      <c r="A30" s="63" t="s">
        <v>767</v>
      </c>
      <c r="B30" s="37" t="s">
        <v>1791</v>
      </c>
      <c r="C30" s="324" t="s">
        <v>772</v>
      </c>
      <c r="D30" s="2"/>
      <c r="E30" s="2"/>
      <c r="F30" s="2"/>
      <c r="G30" s="2"/>
      <c r="H30" s="2"/>
      <c r="I30" s="2"/>
      <c r="J30" s="2"/>
      <c r="K30" s="2"/>
      <c r="L30" s="2"/>
      <c r="M30" s="2"/>
    </row>
    <row r="31" spans="1:13" s="201" customFormat="1" ht="120" outlineLevel="1" x14ac:dyDescent="0.25">
      <c r="A31" s="63" t="s">
        <v>770</v>
      </c>
      <c r="B31" s="37" t="s">
        <v>1789</v>
      </c>
      <c r="C31" s="446" t="s">
        <v>2764</v>
      </c>
      <c r="D31" s="2"/>
      <c r="E31" s="2"/>
      <c r="F31" s="2"/>
      <c r="G31" s="2"/>
      <c r="H31" s="2"/>
      <c r="I31" s="2"/>
      <c r="J31" s="2"/>
      <c r="K31" s="2"/>
      <c r="L31" s="2"/>
      <c r="M31" s="2"/>
    </row>
    <row r="32" spans="1:13" s="201" customFormat="1" outlineLevel="1" x14ac:dyDescent="0.25">
      <c r="A32" s="63" t="s">
        <v>773</v>
      </c>
      <c r="B32" s="318"/>
      <c r="C32" s="278"/>
      <c r="D32" s="2"/>
      <c r="E32" s="2"/>
      <c r="F32" s="2"/>
      <c r="G32" s="2"/>
      <c r="H32" s="2"/>
      <c r="I32" s="2"/>
      <c r="J32" s="2"/>
      <c r="K32" s="2"/>
      <c r="L32" s="2"/>
      <c r="M32" s="2"/>
    </row>
    <row r="33" spans="1:13" s="201" customFormat="1" outlineLevel="1" x14ac:dyDescent="0.25">
      <c r="A33" s="63" t="s">
        <v>774</v>
      </c>
      <c r="B33" s="318"/>
      <c r="C33" s="278"/>
      <c r="D33" s="2"/>
      <c r="E33" s="2"/>
      <c r="F33" s="2"/>
      <c r="G33" s="2"/>
      <c r="H33" s="2"/>
      <c r="I33" s="2"/>
      <c r="J33" s="2"/>
      <c r="K33" s="2"/>
      <c r="L33" s="2"/>
      <c r="M33" s="2"/>
    </row>
    <row r="34" spans="1:13" s="201" customFormat="1" outlineLevel="1" x14ac:dyDescent="0.25">
      <c r="A34" s="63" t="s">
        <v>1094</v>
      </c>
      <c r="B34" s="318"/>
      <c r="C34" s="278"/>
      <c r="D34" s="2"/>
      <c r="E34" s="2"/>
      <c r="F34" s="2"/>
      <c r="G34" s="2"/>
      <c r="H34" s="2"/>
      <c r="I34" s="2"/>
      <c r="J34" s="2"/>
      <c r="K34" s="2"/>
      <c r="L34" s="2"/>
      <c r="M34" s="2"/>
    </row>
    <row r="35" spans="1:13" s="201" customFormat="1" outlineLevel="1" x14ac:dyDescent="0.25">
      <c r="A35" s="63" t="s">
        <v>1803</v>
      </c>
      <c r="B35" s="318"/>
      <c r="C35" s="278"/>
      <c r="D35" s="2"/>
      <c r="E35" s="2"/>
      <c r="F35" s="2"/>
      <c r="G35" s="2"/>
      <c r="H35" s="2"/>
      <c r="I35" s="2"/>
      <c r="J35" s="2"/>
      <c r="K35" s="2"/>
      <c r="L35" s="2"/>
      <c r="M35" s="2"/>
    </row>
    <row r="36" spans="1:13" s="201" customFormat="1" outlineLevel="1" x14ac:dyDescent="0.25">
      <c r="A36" s="63" t="s">
        <v>1804</v>
      </c>
      <c r="B36" s="318"/>
      <c r="C36" s="278"/>
      <c r="D36" s="2"/>
      <c r="E36" s="2"/>
      <c r="F36" s="2"/>
      <c r="G36" s="2"/>
      <c r="H36" s="2"/>
      <c r="I36" s="2"/>
      <c r="J36" s="2"/>
      <c r="K36" s="2"/>
      <c r="L36" s="2"/>
      <c r="M36" s="2"/>
    </row>
    <row r="37" spans="1:13" s="201" customFormat="1" outlineLevel="1" x14ac:dyDescent="0.25">
      <c r="A37" s="63" t="s">
        <v>1805</v>
      </c>
      <c r="B37" s="318"/>
      <c r="C37" s="278"/>
      <c r="D37" s="2"/>
      <c r="E37" s="2"/>
      <c r="F37" s="2"/>
      <c r="G37" s="2"/>
      <c r="H37" s="2"/>
      <c r="I37" s="2"/>
      <c r="J37" s="2"/>
      <c r="K37" s="2"/>
      <c r="L37" s="2"/>
      <c r="M37" s="2"/>
    </row>
    <row r="38" spans="1:13" s="201" customFormat="1" outlineLevel="1" x14ac:dyDescent="0.25">
      <c r="A38" s="63" t="s">
        <v>1806</v>
      </c>
      <c r="B38" s="318"/>
      <c r="C38" s="278"/>
      <c r="D38" s="2"/>
      <c r="E38" s="2"/>
      <c r="F38" s="2"/>
      <c r="G38" s="2"/>
      <c r="H38" s="2"/>
      <c r="I38" s="2"/>
      <c r="J38" s="2"/>
      <c r="K38" s="2"/>
      <c r="L38" s="2"/>
      <c r="M38" s="2"/>
    </row>
    <row r="39" spans="1:13" s="201" customFormat="1" outlineLevel="1" x14ac:dyDescent="0.25">
      <c r="A39" s="63" t="s">
        <v>1807</v>
      </c>
      <c r="B39" s="318"/>
      <c r="C39" s="278"/>
      <c r="D39" s="2"/>
      <c r="E39" s="2"/>
      <c r="F39" s="2"/>
      <c r="G39" s="2"/>
      <c r="H39" s="2"/>
      <c r="I39" s="2"/>
      <c r="J39" s="2"/>
      <c r="K39" s="2"/>
      <c r="L39" s="2"/>
      <c r="M39" s="2"/>
    </row>
    <row r="40" spans="1:13" s="201" customFormat="1" outlineLevel="1" x14ac:dyDescent="0.25">
      <c r="A40" s="63" t="s">
        <v>1808</v>
      </c>
      <c r="B40" s="318"/>
      <c r="C40" s="278"/>
      <c r="D40" s="2"/>
      <c r="E40" s="2"/>
      <c r="F40" s="2"/>
      <c r="G40" s="2"/>
      <c r="H40" s="2"/>
      <c r="I40" s="2"/>
      <c r="J40" s="2"/>
      <c r="K40" s="2"/>
      <c r="L40" s="2"/>
      <c r="M40" s="2"/>
    </row>
    <row r="41" spans="1:13" s="201" customFormat="1" outlineLevel="1" x14ac:dyDescent="0.25">
      <c r="A41" s="63" t="s">
        <v>1809</v>
      </c>
      <c r="B41" s="318"/>
      <c r="C41" s="278"/>
      <c r="D41" s="2"/>
      <c r="E41" s="2"/>
      <c r="F41" s="2"/>
      <c r="G41" s="2"/>
      <c r="H41" s="2"/>
      <c r="I41" s="2"/>
      <c r="J41" s="2"/>
      <c r="K41" s="2"/>
      <c r="L41" s="2"/>
      <c r="M41" s="2"/>
    </row>
    <row r="42" spans="1:13" s="201" customFormat="1" outlineLevel="1" x14ac:dyDescent="0.25">
      <c r="A42" s="63" t="s">
        <v>1810</v>
      </c>
      <c r="B42" s="318"/>
      <c r="C42" s="278"/>
      <c r="D42" s="2"/>
      <c r="E42" s="2"/>
      <c r="F42" s="2"/>
      <c r="G42" s="2"/>
      <c r="H42" s="2"/>
      <c r="I42" s="2"/>
      <c r="J42" s="2"/>
      <c r="K42" s="2"/>
      <c r="L42" s="2"/>
      <c r="M42" s="2"/>
    </row>
    <row r="43" spans="1:13" s="201" customFormat="1" outlineLevel="1" x14ac:dyDescent="0.25">
      <c r="A43" s="63" t="s">
        <v>1811</v>
      </c>
      <c r="B43" s="318"/>
      <c r="C43" s="278"/>
      <c r="D43" s="2"/>
      <c r="E43" s="2"/>
      <c r="F43" s="2"/>
      <c r="G43" s="2"/>
      <c r="H43" s="2"/>
      <c r="I43" s="2"/>
      <c r="J43" s="2"/>
      <c r="K43" s="2"/>
      <c r="L43" s="2"/>
      <c r="M43" s="2"/>
    </row>
    <row r="44" spans="1:13" ht="18.75" x14ac:dyDescent="0.25">
      <c r="A44" s="34"/>
      <c r="B44" s="34" t="s">
        <v>1793</v>
      </c>
      <c r="C44" s="70" t="s">
        <v>763</v>
      </c>
    </row>
    <row r="45" spans="1:13" x14ac:dyDescent="0.25">
      <c r="A45" s="1" t="s">
        <v>775</v>
      </c>
      <c r="B45" s="41" t="s">
        <v>765</v>
      </c>
      <c r="C45" s="24" t="s">
        <v>766</v>
      </c>
    </row>
    <row r="46" spans="1:13" x14ac:dyDescent="0.25">
      <c r="A46" s="160" t="s">
        <v>1795</v>
      </c>
      <c r="B46" s="41" t="s">
        <v>768</v>
      </c>
      <c r="C46" s="24" t="s">
        <v>769</v>
      </c>
    </row>
    <row r="47" spans="1:13" x14ac:dyDescent="0.25">
      <c r="A47" s="160" t="s">
        <v>1796</v>
      </c>
      <c r="B47" s="41" t="s">
        <v>771</v>
      </c>
      <c r="C47" s="24" t="s">
        <v>772</v>
      </c>
    </row>
    <row r="48" spans="1:13" outlineLevel="1" x14ac:dyDescent="0.25">
      <c r="A48" s="1" t="s">
        <v>777</v>
      </c>
      <c r="B48" s="273"/>
      <c r="C48" s="278"/>
    </row>
    <row r="49" spans="1:3" outlineLevel="1" x14ac:dyDescent="0.25">
      <c r="A49" s="160" t="s">
        <v>778</v>
      </c>
      <c r="B49" s="273"/>
      <c r="C49" s="278"/>
    </row>
    <row r="50" spans="1:3" outlineLevel="1" x14ac:dyDescent="0.25">
      <c r="A50" s="160" t="s">
        <v>779</v>
      </c>
      <c r="B50" s="319"/>
      <c r="C50" s="278"/>
    </row>
    <row r="51" spans="1:3" ht="18.75" x14ac:dyDescent="0.25">
      <c r="A51" s="34"/>
      <c r="B51" s="34" t="s">
        <v>1794</v>
      </c>
      <c r="C51" s="70" t="s">
        <v>1108</v>
      </c>
    </row>
    <row r="52" spans="1:3" x14ac:dyDescent="0.25">
      <c r="A52" s="1" t="s">
        <v>1797</v>
      </c>
      <c r="B52" s="37" t="s">
        <v>776</v>
      </c>
      <c r="C52" s="24" t="s">
        <v>769</v>
      </c>
    </row>
    <row r="53" spans="1:3" x14ac:dyDescent="0.25">
      <c r="A53" s="1" t="s">
        <v>1798</v>
      </c>
      <c r="B53" s="273"/>
      <c r="C53" s="320"/>
    </row>
    <row r="54" spans="1:3" x14ac:dyDescent="0.25">
      <c r="A54" s="160" t="s">
        <v>1799</v>
      </c>
      <c r="B54" s="273"/>
      <c r="C54" s="320"/>
    </row>
    <row r="55" spans="1:3" x14ac:dyDescent="0.25">
      <c r="A55" s="160" t="s">
        <v>1800</v>
      </c>
      <c r="B55" s="273"/>
      <c r="C55" s="320"/>
    </row>
    <row r="56" spans="1:3" x14ac:dyDescent="0.25">
      <c r="A56" s="160" t="s">
        <v>1801</v>
      </c>
      <c r="B56" s="273"/>
      <c r="C56" s="320"/>
    </row>
    <row r="57" spans="1:3" x14ac:dyDescent="0.25">
      <c r="A57" s="160" t="s">
        <v>1802</v>
      </c>
      <c r="B57" s="273"/>
      <c r="C57" s="320"/>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20"/>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71"/>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2"/>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L422"/>
  <sheetViews>
    <sheetView topLeftCell="A121" zoomScale="90" zoomScaleNormal="90" workbookViewId="0">
      <selection activeCell="D234" sqref="D234"/>
    </sheetView>
  </sheetViews>
  <sheetFormatPr defaultColWidth="9.140625" defaultRowHeight="15" x14ac:dyDescent="0.25"/>
  <cols>
    <col min="1" max="1" width="68" style="292" customWidth="1"/>
    <col min="2" max="2" width="62.28515625" style="292" customWidth="1"/>
    <col min="3" max="3" width="25.42578125" style="292" customWidth="1"/>
    <col min="4" max="4" width="17.85546875" style="292" customWidth="1"/>
    <col min="5" max="5" width="25.42578125" style="292" customWidth="1"/>
    <col min="6" max="6" width="33.140625" style="292" customWidth="1"/>
    <col min="7" max="7" width="36.42578125" style="292" customWidth="1"/>
    <col min="8" max="8" width="28.85546875" style="292" customWidth="1"/>
    <col min="9" max="9" width="17" style="292" customWidth="1"/>
    <col min="10" max="10" width="9.7109375" style="292" customWidth="1"/>
    <col min="11" max="13" width="0.7109375" style="292" customWidth="1"/>
    <col min="14" max="16384" width="9.140625" style="292"/>
  </cols>
  <sheetData>
    <row r="1" spans="1:12" ht="16.149999999999999" customHeight="1" x14ac:dyDescent="0.25">
      <c r="A1" s="456" t="s">
        <v>2292</v>
      </c>
      <c r="B1" s="456"/>
      <c r="C1" s="456"/>
      <c r="D1" s="456"/>
      <c r="E1" s="456"/>
      <c r="F1" s="456"/>
      <c r="G1" s="456"/>
      <c r="H1" s="456"/>
      <c r="I1" s="456"/>
      <c r="J1" s="456"/>
      <c r="K1" s="456"/>
      <c r="L1" s="456"/>
    </row>
    <row r="2" spans="1:12" x14ac:dyDescent="0.25">
      <c r="A2" s="325" t="s">
        <v>2293</v>
      </c>
    </row>
    <row r="3" spans="1:12" x14ac:dyDescent="0.25">
      <c r="A3" s="326" t="s">
        <v>1180</v>
      </c>
    </row>
    <row r="4" spans="1:12" x14ac:dyDescent="0.25">
      <c r="A4" s="327" t="s">
        <v>2293</v>
      </c>
      <c r="B4" s="328" t="s">
        <v>2294</v>
      </c>
    </row>
    <row r="5" spans="1:12" x14ac:dyDescent="0.25">
      <c r="A5" s="329" t="s">
        <v>2295</v>
      </c>
      <c r="B5" s="330" t="s">
        <v>2296</v>
      </c>
    </row>
    <row r="6" spans="1:12" x14ac:dyDescent="0.25">
      <c r="A6" s="329" t="s">
        <v>2297</v>
      </c>
      <c r="B6" s="330" t="s">
        <v>2298</v>
      </c>
    </row>
    <row r="7" spans="1:12" ht="22.5" x14ac:dyDescent="0.25">
      <c r="A7" s="329" t="s">
        <v>2299</v>
      </c>
      <c r="B7" s="330" t="s">
        <v>2300</v>
      </c>
    </row>
    <row r="8" spans="1:12" x14ac:dyDescent="0.25">
      <c r="A8" s="329" t="s">
        <v>2301</v>
      </c>
      <c r="B8" s="331">
        <v>44854</v>
      </c>
    </row>
    <row r="9" spans="1:12" x14ac:dyDescent="0.25">
      <c r="A9" s="329" t="s">
        <v>2302</v>
      </c>
      <c r="B9" s="330" t="s">
        <v>2303</v>
      </c>
    </row>
    <row r="10" spans="1:12" x14ac:dyDescent="0.25">
      <c r="A10" s="329" t="s">
        <v>2304</v>
      </c>
      <c r="B10" s="330" t="s">
        <v>2305</v>
      </c>
    </row>
    <row r="11" spans="1:12" ht="22.5" x14ac:dyDescent="0.25">
      <c r="A11" s="332" t="s">
        <v>2306</v>
      </c>
      <c r="B11" s="333" t="s">
        <v>2307</v>
      </c>
    </row>
    <row r="12" spans="1:12" x14ac:dyDescent="0.25">
      <c r="A12" s="326" t="s">
        <v>1180</v>
      </c>
    </row>
    <row r="13" spans="1:12" x14ac:dyDescent="0.25">
      <c r="A13" s="325" t="s">
        <v>2308</v>
      </c>
    </row>
    <row r="14" spans="1:12" x14ac:dyDescent="0.25">
      <c r="A14" s="326" t="s">
        <v>1180</v>
      </c>
    </row>
    <row r="15" spans="1:12" x14ac:dyDescent="0.25">
      <c r="A15" s="334"/>
      <c r="B15" s="335" t="s">
        <v>2309</v>
      </c>
      <c r="C15" s="457" t="s">
        <v>2310</v>
      </c>
      <c r="D15" s="458"/>
      <c r="E15" s="457" t="s">
        <v>2311</v>
      </c>
      <c r="F15" s="458"/>
      <c r="G15" s="457" t="s">
        <v>2312</v>
      </c>
      <c r="H15" s="458"/>
      <c r="I15" s="457" t="s">
        <v>2313</v>
      </c>
      <c r="J15" s="459"/>
    </row>
    <row r="16" spans="1:12" ht="22.5" x14ac:dyDescent="0.25">
      <c r="A16" s="334"/>
      <c r="B16" s="334"/>
      <c r="C16" s="335" t="s">
        <v>2314</v>
      </c>
      <c r="D16" s="335" t="s">
        <v>2315</v>
      </c>
      <c r="E16" s="335" t="s">
        <v>2314</v>
      </c>
      <c r="F16" s="335" t="s">
        <v>2315</v>
      </c>
      <c r="G16" s="335" t="s">
        <v>2314</v>
      </c>
      <c r="H16" s="335" t="s">
        <v>2315</v>
      </c>
      <c r="I16" s="335" t="s">
        <v>2314</v>
      </c>
      <c r="J16" s="328" t="s">
        <v>2315</v>
      </c>
    </row>
    <row r="17" spans="1:10" x14ac:dyDescent="0.25">
      <c r="A17" s="335" t="s">
        <v>960</v>
      </c>
      <c r="B17" s="335" t="s">
        <v>2316</v>
      </c>
      <c r="C17" s="329" t="s">
        <v>2317</v>
      </c>
      <c r="D17" s="329" t="s">
        <v>2317</v>
      </c>
      <c r="E17" s="329" t="s">
        <v>2318</v>
      </c>
      <c r="F17" s="329" t="s">
        <v>2319</v>
      </c>
      <c r="G17" s="329" t="s">
        <v>2320</v>
      </c>
      <c r="H17" s="329" t="s">
        <v>2320</v>
      </c>
      <c r="I17" s="329" t="s">
        <v>2320</v>
      </c>
      <c r="J17" s="330" t="s">
        <v>2320</v>
      </c>
    </row>
    <row r="18" spans="1:10" x14ac:dyDescent="0.25">
      <c r="A18" s="335" t="s">
        <v>2321</v>
      </c>
      <c r="B18" s="335" t="s">
        <v>2296</v>
      </c>
      <c r="C18" s="329" t="s">
        <v>2322</v>
      </c>
      <c r="D18" s="329" t="s">
        <v>2323</v>
      </c>
      <c r="E18" s="329" t="s">
        <v>2324</v>
      </c>
      <c r="F18" s="329" t="s">
        <v>2325</v>
      </c>
      <c r="G18" s="329" t="s">
        <v>2320</v>
      </c>
      <c r="H18" s="329" t="s">
        <v>2320</v>
      </c>
      <c r="I18" s="329" t="s">
        <v>2320</v>
      </c>
      <c r="J18" s="330" t="s">
        <v>2320</v>
      </c>
    </row>
    <row r="19" spans="1:10" x14ac:dyDescent="0.25">
      <c r="A19" s="335" t="s">
        <v>2326</v>
      </c>
      <c r="B19" s="335" t="s">
        <v>2296</v>
      </c>
      <c r="C19" s="329" t="s">
        <v>2322</v>
      </c>
      <c r="D19" s="329" t="s">
        <v>2323</v>
      </c>
      <c r="E19" s="329" t="s">
        <v>2324</v>
      </c>
      <c r="F19" s="329" t="s">
        <v>2325</v>
      </c>
      <c r="G19" s="329" t="s">
        <v>2320</v>
      </c>
      <c r="H19" s="329" t="s">
        <v>2320</v>
      </c>
      <c r="I19" s="329" t="s">
        <v>2320</v>
      </c>
      <c r="J19" s="330" t="s">
        <v>2320</v>
      </c>
    </row>
    <row r="20" spans="1:10" x14ac:dyDescent="0.25">
      <c r="A20" s="335" t="s">
        <v>2327</v>
      </c>
      <c r="B20" s="335" t="s">
        <v>2316</v>
      </c>
      <c r="C20" s="329" t="s">
        <v>2328</v>
      </c>
      <c r="D20" s="329" t="s">
        <v>2317</v>
      </c>
      <c r="E20" s="329" t="s">
        <v>2329</v>
      </c>
      <c r="F20" s="329" t="s">
        <v>2330</v>
      </c>
      <c r="G20" s="329" t="s">
        <v>2320</v>
      </c>
      <c r="H20" s="329" t="s">
        <v>2320</v>
      </c>
      <c r="I20" s="329" t="s">
        <v>2320</v>
      </c>
      <c r="J20" s="330" t="s">
        <v>2320</v>
      </c>
    </row>
    <row r="21" spans="1:10" x14ac:dyDescent="0.25">
      <c r="A21" s="335" t="s">
        <v>2327</v>
      </c>
      <c r="B21" s="335" t="s">
        <v>2331</v>
      </c>
      <c r="C21" s="329" t="s">
        <v>2328</v>
      </c>
      <c r="D21" s="329" t="s">
        <v>2332</v>
      </c>
      <c r="E21" s="336" t="s">
        <v>2329</v>
      </c>
      <c r="F21" s="336" t="s">
        <v>2333</v>
      </c>
      <c r="G21" s="329" t="s">
        <v>2320</v>
      </c>
      <c r="H21" s="329" t="s">
        <v>2320</v>
      </c>
      <c r="I21" s="329" t="s">
        <v>2320</v>
      </c>
      <c r="J21" s="330" t="s">
        <v>2320</v>
      </c>
    </row>
    <row r="22" spans="1:10" x14ac:dyDescent="0.25">
      <c r="A22" s="335" t="s">
        <v>2327</v>
      </c>
      <c r="B22" s="335" t="s">
        <v>2334</v>
      </c>
      <c r="C22" s="329" t="s">
        <v>2335</v>
      </c>
      <c r="D22" s="329" t="s">
        <v>2336</v>
      </c>
      <c r="E22" s="336" t="s">
        <v>2329</v>
      </c>
      <c r="F22" s="336" t="s">
        <v>2333</v>
      </c>
      <c r="G22" s="329" t="s">
        <v>2320</v>
      </c>
      <c r="H22" s="329" t="s">
        <v>2320</v>
      </c>
      <c r="I22" s="329" t="s">
        <v>2320</v>
      </c>
      <c r="J22" s="330" t="s">
        <v>2320</v>
      </c>
    </row>
    <row r="23" spans="1:10" x14ac:dyDescent="0.25">
      <c r="A23" s="335" t="s">
        <v>2337</v>
      </c>
      <c r="B23" s="335" t="s">
        <v>2298</v>
      </c>
      <c r="C23" s="329" t="s">
        <v>2320</v>
      </c>
      <c r="D23" s="329" t="s">
        <v>2338</v>
      </c>
      <c r="E23" s="329" t="s">
        <v>2320</v>
      </c>
      <c r="F23" s="329" t="s">
        <v>2339</v>
      </c>
      <c r="G23" s="329" t="s">
        <v>2320</v>
      </c>
      <c r="H23" s="329" t="s">
        <v>2320</v>
      </c>
      <c r="I23" s="329" t="s">
        <v>2320</v>
      </c>
      <c r="J23" s="330" t="s">
        <v>2320</v>
      </c>
    </row>
    <row r="24" spans="1:10" x14ac:dyDescent="0.25">
      <c r="A24" s="335" t="s">
        <v>2340</v>
      </c>
      <c r="B24" s="335" t="s">
        <v>2296</v>
      </c>
      <c r="C24" s="329" t="s">
        <v>2328</v>
      </c>
      <c r="D24" s="329" t="s">
        <v>2323</v>
      </c>
      <c r="E24" s="329" t="s">
        <v>2329</v>
      </c>
      <c r="F24" s="329" t="s">
        <v>2325</v>
      </c>
      <c r="G24" s="329" t="s">
        <v>2320</v>
      </c>
      <c r="H24" s="329" t="s">
        <v>2320</v>
      </c>
      <c r="I24" s="329" t="s">
        <v>2320</v>
      </c>
      <c r="J24" s="330" t="s">
        <v>2320</v>
      </c>
    </row>
    <row r="25" spans="1:10" x14ac:dyDescent="0.25">
      <c r="A25" s="335" t="s">
        <v>2341</v>
      </c>
      <c r="B25" s="335" t="s">
        <v>2296</v>
      </c>
      <c r="C25" s="329" t="s">
        <v>2320</v>
      </c>
      <c r="D25" s="329" t="s">
        <v>2323</v>
      </c>
      <c r="E25" s="329" t="s">
        <v>2320</v>
      </c>
      <c r="F25" s="329" t="s">
        <v>2325</v>
      </c>
      <c r="G25" s="329" t="s">
        <v>2320</v>
      </c>
      <c r="H25" s="329" t="s">
        <v>2320</v>
      </c>
      <c r="I25" s="329" t="s">
        <v>2320</v>
      </c>
      <c r="J25" s="330" t="s">
        <v>2320</v>
      </c>
    </row>
    <row r="26" spans="1:10" x14ac:dyDescent="0.25">
      <c r="A26" s="335" t="s">
        <v>2342</v>
      </c>
      <c r="B26" s="335" t="s">
        <v>2296</v>
      </c>
      <c r="C26" s="329" t="s">
        <v>2322</v>
      </c>
      <c r="D26" s="329" t="s">
        <v>2323</v>
      </c>
      <c r="E26" s="329" t="s">
        <v>2320</v>
      </c>
      <c r="F26" s="329" t="s">
        <v>2343</v>
      </c>
      <c r="G26" s="329" t="s">
        <v>2320</v>
      </c>
      <c r="H26" s="329" t="s">
        <v>2320</v>
      </c>
      <c r="I26" s="329" t="s">
        <v>2320</v>
      </c>
      <c r="J26" s="330" t="s">
        <v>2320</v>
      </c>
    </row>
    <row r="27" spans="1:10" x14ac:dyDescent="0.25">
      <c r="A27" s="335" t="s">
        <v>2344</v>
      </c>
      <c r="B27" s="335" t="s">
        <v>2296</v>
      </c>
      <c r="C27" s="329" t="s">
        <v>2320</v>
      </c>
      <c r="D27" s="329" t="s">
        <v>2323</v>
      </c>
      <c r="E27" s="329" t="s">
        <v>2320</v>
      </c>
      <c r="F27" s="329" t="s">
        <v>2325</v>
      </c>
      <c r="G27" s="329" t="s">
        <v>2320</v>
      </c>
      <c r="H27" s="329" t="s">
        <v>2320</v>
      </c>
      <c r="I27" s="329" t="s">
        <v>2320</v>
      </c>
      <c r="J27" s="330" t="s">
        <v>2320</v>
      </c>
    </row>
    <row r="28" spans="1:10" x14ac:dyDescent="0.25">
      <c r="A28" s="337" t="s">
        <v>2345</v>
      </c>
      <c r="B28" s="337" t="s">
        <v>2316</v>
      </c>
      <c r="C28" s="332" t="s">
        <v>2328</v>
      </c>
      <c r="D28" s="332" t="s">
        <v>2317</v>
      </c>
      <c r="E28" s="332" t="s">
        <v>2346</v>
      </c>
      <c r="F28" s="332" t="s">
        <v>2319</v>
      </c>
      <c r="G28" s="332" t="s">
        <v>2320</v>
      </c>
      <c r="H28" s="332" t="s">
        <v>2320</v>
      </c>
      <c r="I28" s="332" t="s">
        <v>2320</v>
      </c>
      <c r="J28" s="333" t="s">
        <v>2320</v>
      </c>
    </row>
    <row r="29" spans="1:10" x14ac:dyDescent="0.25">
      <c r="A29" s="326" t="s">
        <v>1180</v>
      </c>
    </row>
    <row r="30" spans="1:10" x14ac:dyDescent="0.25">
      <c r="A30" s="338" t="s">
        <v>2347</v>
      </c>
    </row>
    <row r="31" spans="1:10" x14ac:dyDescent="0.25">
      <c r="A31" s="326" t="s">
        <v>1180</v>
      </c>
    </row>
    <row r="32" spans="1:10" x14ac:dyDescent="0.25">
      <c r="A32" s="335" t="s">
        <v>2347</v>
      </c>
      <c r="B32" s="328" t="s">
        <v>763</v>
      </c>
    </row>
    <row r="33" spans="1:2" x14ac:dyDescent="0.25">
      <c r="A33" s="339" t="s">
        <v>2348</v>
      </c>
      <c r="B33" s="340"/>
    </row>
    <row r="34" spans="1:2" x14ac:dyDescent="0.25">
      <c r="A34" s="329" t="s">
        <v>2349</v>
      </c>
      <c r="B34" s="341">
        <v>6738563713.71</v>
      </c>
    </row>
    <row r="35" spans="1:2" x14ac:dyDescent="0.25">
      <c r="A35" s="329" t="s">
        <v>2350</v>
      </c>
      <c r="B35" s="342" t="s">
        <v>2351</v>
      </c>
    </row>
    <row r="36" spans="1:2" x14ac:dyDescent="0.25">
      <c r="A36" s="329" t="s">
        <v>2352</v>
      </c>
      <c r="B36" s="343">
        <v>1.6500000000000001E-2</v>
      </c>
    </row>
    <row r="37" spans="1:2" x14ac:dyDescent="0.25">
      <c r="A37" s="329" t="s">
        <v>2353</v>
      </c>
      <c r="B37" s="343">
        <v>1.9199999999999998E-2</v>
      </c>
    </row>
    <row r="38" spans="1:2" x14ac:dyDescent="0.25">
      <c r="A38" s="329" t="s">
        <v>2354</v>
      </c>
      <c r="B38" s="341">
        <v>685871948.12</v>
      </c>
    </row>
    <row r="39" spans="1:2" x14ac:dyDescent="0.25">
      <c r="A39" s="339" t="s">
        <v>2355</v>
      </c>
      <c r="B39" s="340"/>
    </row>
    <row r="40" spans="1:2" x14ac:dyDescent="0.25">
      <c r="A40" s="329" t="s">
        <v>2349</v>
      </c>
      <c r="B40" s="341">
        <v>30027298.940000001</v>
      </c>
    </row>
    <row r="41" spans="1:2" x14ac:dyDescent="0.25">
      <c r="A41" s="329" t="s">
        <v>2350</v>
      </c>
      <c r="B41" s="342" t="s">
        <v>2351</v>
      </c>
    </row>
    <row r="42" spans="1:2" x14ac:dyDescent="0.25">
      <c r="A42" s="329" t="s">
        <v>2352</v>
      </c>
      <c r="B42" s="343">
        <v>1.4500000000000001E-2</v>
      </c>
    </row>
    <row r="43" spans="1:2" x14ac:dyDescent="0.25">
      <c r="A43" s="329" t="s">
        <v>2353</v>
      </c>
      <c r="B43" s="343">
        <v>3.1099999999999999E-2</v>
      </c>
    </row>
    <row r="44" spans="1:2" x14ac:dyDescent="0.25">
      <c r="A44" s="329" t="s">
        <v>2354</v>
      </c>
      <c r="B44" s="341">
        <v>228416.69</v>
      </c>
    </row>
    <row r="45" spans="1:2" x14ac:dyDescent="0.25">
      <c r="A45" s="339" t="s">
        <v>2356</v>
      </c>
      <c r="B45" s="340"/>
    </row>
    <row r="46" spans="1:2" x14ac:dyDescent="0.25">
      <c r="A46" s="329" t="s">
        <v>2349</v>
      </c>
      <c r="B46" s="341">
        <v>229384849.55000001</v>
      </c>
    </row>
    <row r="47" spans="1:2" x14ac:dyDescent="0.25">
      <c r="A47" s="329" t="s">
        <v>2350</v>
      </c>
      <c r="B47" s="342" t="s">
        <v>2351</v>
      </c>
    </row>
    <row r="48" spans="1:2" x14ac:dyDescent="0.25">
      <c r="A48" s="329" t="s">
        <v>2352</v>
      </c>
      <c r="B48" s="343">
        <v>2.2499999999999999E-2</v>
      </c>
    </row>
    <row r="49" spans="1:2" x14ac:dyDescent="0.25">
      <c r="A49" s="329" t="s">
        <v>2353</v>
      </c>
      <c r="B49" s="343">
        <v>5.5100000000000003E-2</v>
      </c>
    </row>
    <row r="50" spans="1:2" x14ac:dyDescent="0.25">
      <c r="A50" s="329" t="s">
        <v>2354</v>
      </c>
      <c r="B50" s="344">
        <v>0</v>
      </c>
    </row>
    <row r="51" spans="1:2" x14ac:dyDescent="0.25">
      <c r="A51" s="339" t="s">
        <v>2357</v>
      </c>
      <c r="B51" s="340"/>
    </row>
    <row r="52" spans="1:2" x14ac:dyDescent="0.25">
      <c r="A52" s="336" t="s">
        <v>2349</v>
      </c>
      <c r="B52" s="345">
        <v>700000000</v>
      </c>
    </row>
    <row r="53" spans="1:2" x14ac:dyDescent="0.25">
      <c r="A53" s="336" t="s">
        <v>2350</v>
      </c>
      <c r="B53" s="346">
        <v>46181</v>
      </c>
    </row>
    <row r="54" spans="1:2" x14ac:dyDescent="0.25">
      <c r="A54" s="336" t="s">
        <v>2352</v>
      </c>
      <c r="B54" s="347">
        <v>4.6249999999999999E-2</v>
      </c>
    </row>
    <row r="55" spans="1:2" x14ac:dyDescent="0.25">
      <c r="A55" s="336" t="s">
        <v>2353</v>
      </c>
      <c r="B55" s="348" t="s">
        <v>2358</v>
      </c>
    </row>
    <row r="56" spans="1:2" x14ac:dyDescent="0.25">
      <c r="A56" s="349" t="s">
        <v>2354</v>
      </c>
      <c r="B56" s="350">
        <v>0</v>
      </c>
    </row>
    <row r="57" spans="1:2" x14ac:dyDescent="0.25">
      <c r="A57" s="339" t="s">
        <v>2359</v>
      </c>
      <c r="B57" s="340"/>
    </row>
    <row r="58" spans="1:2" x14ac:dyDescent="0.25">
      <c r="A58" s="329" t="s">
        <v>2349</v>
      </c>
      <c r="B58" s="351">
        <v>532800000</v>
      </c>
    </row>
    <row r="59" spans="1:2" x14ac:dyDescent="0.25">
      <c r="A59" s="329" t="s">
        <v>2350</v>
      </c>
      <c r="B59" s="352">
        <v>46287</v>
      </c>
    </row>
    <row r="60" spans="1:2" x14ac:dyDescent="0.25">
      <c r="A60" s="329" t="s">
        <v>2352</v>
      </c>
      <c r="B60" s="353">
        <v>1E-4</v>
      </c>
    </row>
    <row r="61" spans="1:2" x14ac:dyDescent="0.25">
      <c r="A61" s="329" t="s">
        <v>2353</v>
      </c>
      <c r="B61" s="353" t="s">
        <v>2360</v>
      </c>
    </row>
    <row r="62" spans="1:2" x14ac:dyDescent="0.25">
      <c r="A62" s="332" t="s">
        <v>2354</v>
      </c>
      <c r="B62" s="354">
        <v>0</v>
      </c>
    </row>
    <row r="63" spans="1:2" x14ac:dyDescent="0.25">
      <c r="A63" s="339" t="s">
        <v>2361</v>
      </c>
      <c r="B63" s="340"/>
    </row>
    <row r="64" spans="1:2" x14ac:dyDescent="0.25">
      <c r="A64" s="329" t="s">
        <v>2349</v>
      </c>
      <c r="B64" s="351">
        <v>430300000</v>
      </c>
    </row>
    <row r="65" spans="1:4" x14ac:dyDescent="0.25">
      <c r="A65" s="329" t="s">
        <v>2350</v>
      </c>
      <c r="B65" s="355">
        <v>46560</v>
      </c>
    </row>
    <row r="66" spans="1:4" x14ac:dyDescent="0.25">
      <c r="A66" s="329" t="s">
        <v>2352</v>
      </c>
      <c r="B66" s="353">
        <v>2.5000000000000001E-2</v>
      </c>
    </row>
    <row r="67" spans="1:4" x14ac:dyDescent="0.25">
      <c r="A67" s="329" t="s">
        <v>2353</v>
      </c>
      <c r="B67" s="353" t="s">
        <v>2362</v>
      </c>
    </row>
    <row r="68" spans="1:4" x14ac:dyDescent="0.25">
      <c r="A68" s="332" t="s">
        <v>2354</v>
      </c>
      <c r="B68" s="354">
        <v>0</v>
      </c>
    </row>
    <row r="69" spans="1:4" x14ac:dyDescent="0.25">
      <c r="A69" s="326" t="s">
        <v>1180</v>
      </c>
    </row>
    <row r="70" spans="1:4" x14ac:dyDescent="0.25">
      <c r="A70" s="325" t="s">
        <v>2363</v>
      </c>
    </row>
    <row r="71" spans="1:4" x14ac:dyDescent="0.25">
      <c r="A71" s="326" t="s">
        <v>1180</v>
      </c>
    </row>
    <row r="72" spans="1:4" ht="22.5" x14ac:dyDescent="0.25">
      <c r="A72" s="335" t="s">
        <v>2364</v>
      </c>
      <c r="B72" s="335" t="s">
        <v>2365</v>
      </c>
      <c r="C72" s="335" t="s">
        <v>2366</v>
      </c>
      <c r="D72" s="328" t="s">
        <v>2367</v>
      </c>
    </row>
    <row r="73" spans="1:4" x14ac:dyDescent="0.25">
      <c r="A73" s="329" t="s">
        <v>2368</v>
      </c>
      <c r="B73" s="356">
        <v>0</v>
      </c>
      <c r="C73" s="356">
        <v>0</v>
      </c>
      <c r="D73" s="344">
        <v>0</v>
      </c>
    </row>
    <row r="74" spans="1:4" x14ac:dyDescent="0.25">
      <c r="A74" s="329" t="s">
        <v>2369</v>
      </c>
      <c r="B74" s="356">
        <v>258209508</v>
      </c>
      <c r="C74" s="356">
        <v>218534608</v>
      </c>
      <c r="D74" s="344">
        <v>0</v>
      </c>
    </row>
    <row r="75" spans="1:4" x14ac:dyDescent="0.25">
      <c r="A75" s="329" t="s">
        <v>2370</v>
      </c>
      <c r="B75" s="356">
        <v>30893227.891148001</v>
      </c>
      <c r="C75" s="356">
        <v>26518857.050058998</v>
      </c>
      <c r="D75" s="344">
        <v>30893227.891148001</v>
      </c>
    </row>
    <row r="76" spans="1:4" x14ac:dyDescent="0.25">
      <c r="A76" s="329" t="s">
        <v>2371</v>
      </c>
      <c r="B76" s="356">
        <v>2400</v>
      </c>
      <c r="C76" s="356">
        <v>2100</v>
      </c>
      <c r="D76" s="344">
        <v>0</v>
      </c>
    </row>
    <row r="77" spans="1:4" x14ac:dyDescent="0.25">
      <c r="A77" s="332" t="s">
        <v>2372</v>
      </c>
      <c r="B77" s="357">
        <v>25267322.859999999</v>
      </c>
      <c r="C77" s="357">
        <v>22702042.23</v>
      </c>
      <c r="D77" s="358">
        <v>0</v>
      </c>
    </row>
    <row r="78" spans="1:4" x14ac:dyDescent="0.25">
      <c r="A78" s="326" t="s">
        <v>1180</v>
      </c>
    </row>
    <row r="79" spans="1:4" x14ac:dyDescent="0.25">
      <c r="A79" s="335" t="s">
        <v>2364</v>
      </c>
      <c r="B79" s="335" t="s">
        <v>2373</v>
      </c>
      <c r="C79" s="328" t="s">
        <v>2374</v>
      </c>
    </row>
    <row r="80" spans="1:4" x14ac:dyDescent="0.25">
      <c r="A80" s="339" t="s">
        <v>2375</v>
      </c>
      <c r="B80" s="359">
        <v>0</v>
      </c>
      <c r="C80" s="360">
        <v>0</v>
      </c>
    </row>
    <row r="81" spans="1:3" x14ac:dyDescent="0.25">
      <c r="A81" s="329" t="s">
        <v>2376</v>
      </c>
      <c r="B81" s="356">
        <v>22756289.579999998</v>
      </c>
      <c r="C81" s="344">
        <v>20192907.34</v>
      </c>
    </row>
    <row r="82" spans="1:3" ht="22.5" x14ac:dyDescent="0.25">
      <c r="A82" s="329" t="s">
        <v>2377</v>
      </c>
      <c r="B82" s="356">
        <v>1428549.41</v>
      </c>
      <c r="C82" s="344">
        <v>1672125.51</v>
      </c>
    </row>
    <row r="83" spans="1:3" x14ac:dyDescent="0.25">
      <c r="A83" s="329" t="s">
        <v>2378</v>
      </c>
      <c r="B83" s="356">
        <v>0</v>
      </c>
      <c r="C83" s="344">
        <v>0</v>
      </c>
    </row>
    <row r="84" spans="1:3" x14ac:dyDescent="0.25">
      <c r="A84" s="329" t="s">
        <v>2379</v>
      </c>
      <c r="B84" s="356">
        <v>0</v>
      </c>
      <c r="C84" s="344">
        <v>0</v>
      </c>
    </row>
    <row r="85" spans="1:3" x14ac:dyDescent="0.25">
      <c r="A85" s="329" t="s">
        <v>2380</v>
      </c>
      <c r="B85" s="356">
        <v>1848000</v>
      </c>
      <c r="C85" s="344">
        <v>1980000</v>
      </c>
    </row>
    <row r="86" spans="1:3" x14ac:dyDescent="0.25">
      <c r="A86" s="329" t="s">
        <v>2381</v>
      </c>
      <c r="B86" s="356">
        <v>51219.96</v>
      </c>
      <c r="C86" s="344">
        <v>58634.6</v>
      </c>
    </row>
    <row r="87" spans="1:3" x14ac:dyDescent="0.25">
      <c r="A87" s="329" t="s">
        <v>2382</v>
      </c>
      <c r="B87" s="356">
        <v>0</v>
      </c>
      <c r="C87" s="344">
        <v>0</v>
      </c>
    </row>
    <row r="88" spans="1:3" x14ac:dyDescent="0.25">
      <c r="A88" s="329" t="s">
        <v>2383</v>
      </c>
      <c r="B88" s="356">
        <v>0</v>
      </c>
      <c r="C88" s="344">
        <v>0</v>
      </c>
    </row>
    <row r="89" spans="1:3" x14ac:dyDescent="0.25">
      <c r="A89" s="329" t="s">
        <v>2384</v>
      </c>
      <c r="B89" s="356">
        <v>-816736.09</v>
      </c>
      <c r="C89" s="344">
        <v>-1201625.22</v>
      </c>
    </row>
    <row r="90" spans="1:3" x14ac:dyDescent="0.25">
      <c r="A90" s="329" t="s">
        <v>88</v>
      </c>
      <c r="B90" s="356">
        <v>25267322.859999999</v>
      </c>
      <c r="C90" s="344">
        <v>22702042.23</v>
      </c>
    </row>
    <row r="91" spans="1:3" x14ac:dyDescent="0.25">
      <c r="A91" s="339" t="s">
        <v>2385</v>
      </c>
      <c r="B91" s="361"/>
      <c r="C91" s="362">
        <v>0</v>
      </c>
    </row>
    <row r="92" spans="1:3" x14ac:dyDescent="0.25">
      <c r="A92" s="329" t="s">
        <v>2386</v>
      </c>
      <c r="B92" s="356">
        <v>0</v>
      </c>
      <c r="C92" s="344">
        <v>0</v>
      </c>
    </row>
    <row r="93" spans="1:3" x14ac:dyDescent="0.25">
      <c r="A93" s="329" t="s">
        <v>2387</v>
      </c>
      <c r="B93" s="356">
        <v>0</v>
      </c>
      <c r="C93" s="344">
        <v>0</v>
      </c>
    </row>
    <row r="94" spans="1:3" x14ac:dyDescent="0.25">
      <c r="A94" s="329" t="s">
        <v>2388</v>
      </c>
      <c r="B94" s="356">
        <v>0</v>
      </c>
      <c r="C94" s="344">
        <v>0</v>
      </c>
    </row>
    <row r="95" spans="1:3" x14ac:dyDescent="0.25">
      <c r="A95" s="329" t="s">
        <v>2389</v>
      </c>
      <c r="B95" s="356">
        <v>0</v>
      </c>
      <c r="C95" s="344">
        <v>0</v>
      </c>
    </row>
    <row r="96" spans="1:3" x14ac:dyDescent="0.25">
      <c r="A96" s="329" t="s">
        <v>2390</v>
      </c>
      <c r="B96" s="356">
        <v>0</v>
      </c>
      <c r="C96" s="344">
        <v>0</v>
      </c>
    </row>
    <row r="97" spans="1:3" x14ac:dyDescent="0.25">
      <c r="A97" s="329" t="s">
        <v>2391</v>
      </c>
      <c r="B97" s="356">
        <v>0</v>
      </c>
      <c r="C97" s="344">
        <v>0</v>
      </c>
    </row>
    <row r="98" spans="1:3" x14ac:dyDescent="0.25">
      <c r="A98" s="329" t="s">
        <v>2392</v>
      </c>
      <c r="B98" s="356">
        <v>460082.34</v>
      </c>
      <c r="C98" s="344">
        <v>490268.75</v>
      </c>
    </row>
    <row r="99" spans="1:3" x14ac:dyDescent="0.25">
      <c r="A99" s="329" t="s">
        <v>2393</v>
      </c>
      <c r="B99" s="356">
        <v>500</v>
      </c>
      <c r="C99" s="344">
        <v>500</v>
      </c>
    </row>
    <row r="100" spans="1:3" x14ac:dyDescent="0.25">
      <c r="A100" s="329" t="s">
        <v>2394</v>
      </c>
      <c r="B100" s="356">
        <v>0</v>
      </c>
      <c r="C100" s="344">
        <v>0</v>
      </c>
    </row>
    <row r="101" spans="1:3" x14ac:dyDescent="0.25">
      <c r="A101" s="329" t="s">
        <v>2395</v>
      </c>
      <c r="B101" s="356">
        <v>0</v>
      </c>
      <c r="C101" s="344">
        <v>0</v>
      </c>
    </row>
    <row r="102" spans="1:3" x14ac:dyDescent="0.25">
      <c r="A102" s="329" t="s">
        <v>2396</v>
      </c>
      <c r="B102" s="356">
        <v>0</v>
      </c>
      <c r="C102" s="344">
        <v>0</v>
      </c>
    </row>
    <row r="103" spans="1:3" x14ac:dyDescent="0.25">
      <c r="A103" s="329" t="s">
        <v>2397</v>
      </c>
      <c r="B103" s="356">
        <v>5333604.04</v>
      </c>
      <c r="C103" s="344">
        <v>4617500.731288</v>
      </c>
    </row>
    <row r="104" spans="1:3" x14ac:dyDescent="0.25">
      <c r="A104" s="329" t="s">
        <v>2398</v>
      </c>
      <c r="B104" s="356">
        <v>3090000</v>
      </c>
      <c r="C104" s="344">
        <v>3204000</v>
      </c>
    </row>
    <row r="105" spans="1:3" x14ac:dyDescent="0.25">
      <c r="A105" s="329" t="s">
        <v>2399</v>
      </c>
      <c r="B105" s="356">
        <v>3241500</v>
      </c>
      <c r="C105" s="344">
        <v>1720500</v>
      </c>
    </row>
    <row r="106" spans="1:3" x14ac:dyDescent="0.25">
      <c r="A106" s="329" t="s">
        <v>2400</v>
      </c>
      <c r="B106" s="356">
        <v>0</v>
      </c>
      <c r="C106" s="344">
        <v>0</v>
      </c>
    </row>
    <row r="107" spans="1:3" x14ac:dyDescent="0.25">
      <c r="A107" s="329" t="s">
        <v>2401</v>
      </c>
      <c r="B107" s="356">
        <v>4374370.841089</v>
      </c>
      <c r="C107" s="344">
        <v>4082720.4076950001</v>
      </c>
    </row>
    <row r="108" spans="1:3" x14ac:dyDescent="0.25">
      <c r="A108" s="329" t="s">
        <v>2402</v>
      </c>
      <c r="B108" s="356">
        <v>0</v>
      </c>
      <c r="C108" s="344">
        <v>0</v>
      </c>
    </row>
    <row r="109" spans="1:3" x14ac:dyDescent="0.25">
      <c r="A109" s="329" t="s">
        <v>2403</v>
      </c>
      <c r="B109" s="356">
        <v>0</v>
      </c>
      <c r="C109" s="344">
        <v>0</v>
      </c>
    </row>
    <row r="110" spans="1:3" ht="22.5" x14ac:dyDescent="0.25">
      <c r="A110" s="329" t="s">
        <v>2404</v>
      </c>
      <c r="B110" s="356">
        <v>0</v>
      </c>
      <c r="C110" s="344">
        <v>0</v>
      </c>
    </row>
    <row r="111" spans="1:3" x14ac:dyDescent="0.25">
      <c r="A111" s="329" t="s">
        <v>2405</v>
      </c>
      <c r="B111" s="356">
        <v>8766965.6389109995</v>
      </c>
      <c r="C111" s="344">
        <v>8586252.3410170004</v>
      </c>
    </row>
    <row r="112" spans="1:3" x14ac:dyDescent="0.25">
      <c r="A112" s="329" t="s">
        <v>2406</v>
      </c>
      <c r="B112" s="356">
        <v>0</v>
      </c>
      <c r="C112" s="344">
        <v>0</v>
      </c>
    </row>
    <row r="113" spans="1:3" x14ac:dyDescent="0.25">
      <c r="A113" s="329" t="s">
        <v>2407</v>
      </c>
      <c r="B113" s="356">
        <v>300</v>
      </c>
      <c r="C113" s="344">
        <v>300</v>
      </c>
    </row>
    <row r="114" spans="1:3" x14ac:dyDescent="0.25">
      <c r="A114" s="329" t="s">
        <v>88</v>
      </c>
      <c r="B114" s="356">
        <v>25267322.859999999</v>
      </c>
      <c r="C114" s="344">
        <v>22702042.23</v>
      </c>
    </row>
    <row r="115" spans="1:3" x14ac:dyDescent="0.25">
      <c r="A115" s="339" t="s">
        <v>2408</v>
      </c>
      <c r="B115" s="361">
        <v>0</v>
      </c>
      <c r="C115" s="362">
        <v>0</v>
      </c>
    </row>
    <row r="116" spans="1:3" x14ac:dyDescent="0.25">
      <c r="A116" s="329" t="s">
        <v>2409</v>
      </c>
      <c r="B116" s="356">
        <v>114037773</v>
      </c>
      <c r="C116" s="344">
        <v>80254888</v>
      </c>
    </row>
    <row r="117" spans="1:3" ht="22.5" x14ac:dyDescent="0.25">
      <c r="A117" s="329" t="s">
        <v>2410</v>
      </c>
      <c r="B117" s="356">
        <v>144171735</v>
      </c>
      <c r="C117" s="344">
        <v>138279720</v>
      </c>
    </row>
    <row r="118" spans="1:3" x14ac:dyDescent="0.25">
      <c r="A118" s="329" t="s">
        <v>2411</v>
      </c>
      <c r="B118" s="356">
        <v>0</v>
      </c>
      <c r="C118" s="344">
        <v>0</v>
      </c>
    </row>
    <row r="119" spans="1:3" x14ac:dyDescent="0.25">
      <c r="A119" s="329" t="s">
        <v>2412</v>
      </c>
      <c r="B119" s="356">
        <v>0</v>
      </c>
      <c r="C119" s="344">
        <v>0</v>
      </c>
    </row>
    <row r="120" spans="1:3" x14ac:dyDescent="0.25">
      <c r="A120" s="329" t="s">
        <v>2383</v>
      </c>
      <c r="B120" s="356">
        <v>0</v>
      </c>
      <c r="C120" s="344">
        <v>0</v>
      </c>
    </row>
    <row r="121" spans="1:3" x14ac:dyDescent="0.25">
      <c r="A121" s="329" t="s">
        <v>88</v>
      </c>
      <c r="B121" s="356">
        <v>258209508</v>
      </c>
      <c r="C121" s="344">
        <v>218534608</v>
      </c>
    </row>
    <row r="122" spans="1:3" x14ac:dyDescent="0.25">
      <c r="A122" s="339" t="s">
        <v>2413</v>
      </c>
      <c r="B122" s="361">
        <v>0</v>
      </c>
      <c r="C122" s="362">
        <v>0</v>
      </c>
    </row>
    <row r="123" spans="1:3" x14ac:dyDescent="0.25">
      <c r="A123" s="329" t="s">
        <v>2414</v>
      </c>
      <c r="B123" s="356">
        <v>0</v>
      </c>
      <c r="C123" s="344">
        <v>0</v>
      </c>
    </row>
    <row r="124" spans="1:3" x14ac:dyDescent="0.25">
      <c r="A124" s="329" t="s">
        <v>2415</v>
      </c>
      <c r="B124" s="356">
        <v>0</v>
      </c>
      <c r="C124" s="344">
        <v>0</v>
      </c>
    </row>
    <row r="125" spans="1:3" ht="22.5" x14ac:dyDescent="0.25">
      <c r="A125" s="329" t="s">
        <v>2416</v>
      </c>
      <c r="B125" s="356">
        <v>0</v>
      </c>
      <c r="C125" s="344">
        <v>0</v>
      </c>
    </row>
    <row r="126" spans="1:3" x14ac:dyDescent="0.25">
      <c r="A126" s="329" t="s">
        <v>2417</v>
      </c>
      <c r="B126" s="356">
        <v>0</v>
      </c>
      <c r="C126" s="344">
        <v>0</v>
      </c>
    </row>
    <row r="127" spans="1:3" x14ac:dyDescent="0.25">
      <c r="A127" s="329" t="s">
        <v>2418</v>
      </c>
      <c r="B127" s="356">
        <v>258209508</v>
      </c>
      <c r="C127" s="344">
        <v>218534608</v>
      </c>
    </row>
    <row r="128" spans="1:3" x14ac:dyDescent="0.25">
      <c r="A128" s="332" t="s">
        <v>88</v>
      </c>
      <c r="B128" s="357">
        <v>258209508</v>
      </c>
      <c r="C128" s="358">
        <v>218534608</v>
      </c>
    </row>
    <row r="129" spans="1:3" x14ac:dyDescent="0.25">
      <c r="A129" s="326" t="s">
        <v>1180</v>
      </c>
    </row>
    <row r="130" spans="1:3" x14ac:dyDescent="0.25">
      <c r="A130" s="338" t="s">
        <v>2419</v>
      </c>
      <c r="B130" s="363" t="s">
        <v>763</v>
      </c>
      <c r="C130" s="363" t="s">
        <v>2364</v>
      </c>
    </row>
    <row r="131" spans="1:3" x14ac:dyDescent="0.25">
      <c r="A131" s="332" t="s">
        <v>2420</v>
      </c>
      <c r="B131" s="364">
        <v>6234162412</v>
      </c>
      <c r="C131" s="365" t="s">
        <v>2421</v>
      </c>
    </row>
    <row r="132" spans="1:3" x14ac:dyDescent="0.25">
      <c r="A132" s="332" t="s">
        <v>2422</v>
      </c>
      <c r="B132" s="364">
        <v>258209508</v>
      </c>
      <c r="C132" s="365" t="s">
        <v>2423</v>
      </c>
    </row>
    <row r="133" spans="1:3" x14ac:dyDescent="0.25">
      <c r="A133" s="332" t="s">
        <v>2424</v>
      </c>
      <c r="B133" s="364">
        <v>0</v>
      </c>
      <c r="C133" s="365" t="s">
        <v>2425</v>
      </c>
    </row>
    <row r="134" spans="1:3" x14ac:dyDescent="0.25">
      <c r="A134" s="332" t="s">
        <v>2426</v>
      </c>
      <c r="B134" s="364">
        <v>0</v>
      </c>
      <c r="C134" s="365" t="s">
        <v>2427</v>
      </c>
    </row>
    <row r="135" spans="1:3" x14ac:dyDescent="0.25">
      <c r="A135" s="332" t="s">
        <v>2428</v>
      </c>
      <c r="B135" s="364">
        <v>0</v>
      </c>
      <c r="C135" s="365" t="s">
        <v>2429</v>
      </c>
    </row>
    <row r="136" spans="1:3" x14ac:dyDescent="0.25">
      <c r="A136" s="332" t="s">
        <v>2430</v>
      </c>
      <c r="B136" s="366">
        <v>266253020</v>
      </c>
      <c r="C136" s="365" t="s">
        <v>2431</v>
      </c>
    </row>
    <row r="137" spans="1:3" x14ac:dyDescent="0.25">
      <c r="A137" s="332" t="s">
        <v>2432</v>
      </c>
      <c r="B137" s="367">
        <v>627763</v>
      </c>
      <c r="C137" s="365" t="s">
        <v>2433</v>
      </c>
    </row>
    <row r="138" spans="1:3" x14ac:dyDescent="0.25">
      <c r="A138" s="332" t="s">
        <v>2283</v>
      </c>
      <c r="B138" s="367">
        <v>40438862</v>
      </c>
      <c r="C138" s="365" t="s">
        <v>2434</v>
      </c>
    </row>
    <row r="139" spans="1:3" x14ac:dyDescent="0.25">
      <c r="A139" s="332" t="s">
        <v>2435</v>
      </c>
      <c r="B139" s="367">
        <v>64108304</v>
      </c>
      <c r="C139" s="368" t="s">
        <v>2436</v>
      </c>
    </row>
    <row r="140" spans="1:3" x14ac:dyDescent="0.25">
      <c r="A140" s="369" t="s">
        <v>88</v>
      </c>
      <c r="B140" s="370">
        <v>6120943971</v>
      </c>
      <c r="C140" s="371"/>
    </row>
    <row r="141" spans="1:3" x14ac:dyDescent="0.25">
      <c r="A141" s="369" t="s">
        <v>2437</v>
      </c>
      <c r="B141" s="372" t="s">
        <v>2438</v>
      </c>
      <c r="C141" s="371"/>
    </row>
    <row r="142" spans="1:3" x14ac:dyDescent="0.25">
      <c r="A142" s="373" t="s">
        <v>2439</v>
      </c>
      <c r="B142" s="374">
        <v>0.92500000000000004</v>
      </c>
      <c r="C142" s="375"/>
    </row>
    <row r="143" spans="1:3" x14ac:dyDescent="0.25">
      <c r="A143" s="369" t="s">
        <v>2440</v>
      </c>
      <c r="B143" s="374">
        <v>0.96</v>
      </c>
      <c r="C143" s="371"/>
    </row>
    <row r="144" spans="1:3" x14ac:dyDescent="0.25">
      <c r="A144" s="369" t="s">
        <v>2441</v>
      </c>
      <c r="B144" s="374">
        <v>0.92500000000000004</v>
      </c>
      <c r="C144" s="371"/>
    </row>
    <row r="145" spans="1:3" x14ac:dyDescent="0.25">
      <c r="A145" s="369" t="s">
        <v>2442</v>
      </c>
      <c r="B145" s="372" t="s">
        <v>2320</v>
      </c>
      <c r="C145" s="371"/>
    </row>
    <row r="146" spans="1:3" x14ac:dyDescent="0.25">
      <c r="A146" s="369" t="s">
        <v>2443</v>
      </c>
      <c r="B146" s="372" t="s">
        <v>2320</v>
      </c>
      <c r="C146" s="371"/>
    </row>
    <row r="147" spans="1:3" x14ac:dyDescent="0.25">
      <c r="A147" s="369" t="s">
        <v>2444</v>
      </c>
      <c r="B147" s="370">
        <v>2507843972</v>
      </c>
      <c r="C147" s="371"/>
    </row>
    <row r="148" spans="1:3" x14ac:dyDescent="0.25">
      <c r="A148" s="369" t="s">
        <v>2445</v>
      </c>
      <c r="B148" s="374">
        <v>0.69409758130137555</v>
      </c>
      <c r="C148" s="376"/>
    </row>
    <row r="149" spans="1:3" x14ac:dyDescent="0.25">
      <c r="A149" s="377"/>
      <c r="B149" s="378"/>
      <c r="C149" s="376"/>
    </row>
    <row r="150" spans="1:3" x14ac:dyDescent="0.25">
      <c r="A150" s="377"/>
      <c r="B150" s="378"/>
      <c r="C150" s="376"/>
    </row>
    <row r="151" spans="1:3" x14ac:dyDescent="0.25">
      <c r="A151" s="338" t="s">
        <v>2446</v>
      </c>
    </row>
    <row r="152" spans="1:3" x14ac:dyDescent="0.25">
      <c r="A152" s="326" t="s">
        <v>1180</v>
      </c>
    </row>
    <row r="153" spans="1:3" x14ac:dyDescent="0.25">
      <c r="A153" s="379" t="s">
        <v>2446</v>
      </c>
      <c r="B153" s="380"/>
    </row>
    <row r="154" spans="1:3" x14ac:dyDescent="0.25">
      <c r="A154" s="329" t="s">
        <v>2447</v>
      </c>
      <c r="B154" s="342" t="s">
        <v>153</v>
      </c>
    </row>
    <row r="155" spans="1:3" x14ac:dyDescent="0.25">
      <c r="A155" s="329" t="s">
        <v>2448</v>
      </c>
      <c r="B155" s="381">
        <v>7000000000</v>
      </c>
    </row>
    <row r="156" spans="1:3" ht="22.5" x14ac:dyDescent="0.25">
      <c r="A156" s="329" t="s">
        <v>2449</v>
      </c>
      <c r="B156" s="341">
        <v>3613100000</v>
      </c>
    </row>
    <row r="157" spans="1:3" ht="22.5" x14ac:dyDescent="0.25">
      <c r="A157" s="329" t="s">
        <v>2450</v>
      </c>
      <c r="B157" s="382">
        <v>3617351000</v>
      </c>
    </row>
    <row r="158" spans="1:3" x14ac:dyDescent="0.25">
      <c r="A158" s="329" t="s">
        <v>2451</v>
      </c>
      <c r="B158" s="341">
        <v>6739810258</v>
      </c>
    </row>
    <row r="159" spans="1:3" x14ac:dyDescent="0.25">
      <c r="A159" s="329" t="s">
        <v>2452</v>
      </c>
      <c r="B159" s="341">
        <v>293318557.31999999</v>
      </c>
    </row>
    <row r="160" spans="1:3" x14ac:dyDescent="0.25">
      <c r="A160" s="329" t="s">
        <v>2453</v>
      </c>
      <c r="B160" s="341">
        <v>266253019.78</v>
      </c>
    </row>
    <row r="161" spans="1:2" x14ac:dyDescent="0.25">
      <c r="A161" s="329" t="s">
        <v>2454</v>
      </c>
      <c r="B161" s="341">
        <v>27065537.539999999</v>
      </c>
    </row>
    <row r="162" spans="1:2" x14ac:dyDescent="0.25">
      <c r="A162" s="329" t="s">
        <v>2455</v>
      </c>
      <c r="B162" s="341">
        <v>645890364.80999994</v>
      </c>
    </row>
    <row r="163" spans="1:2" x14ac:dyDescent="0.25">
      <c r="A163" s="329" t="s">
        <v>2456</v>
      </c>
      <c r="B163" s="341">
        <v>40210000</v>
      </c>
    </row>
    <row r="164" spans="1:2" x14ac:dyDescent="0.25">
      <c r="A164" s="329" t="s">
        <v>2457</v>
      </c>
      <c r="B164" s="381">
        <v>0</v>
      </c>
    </row>
    <row r="165" spans="1:2" x14ac:dyDescent="0.25">
      <c r="A165" s="329" t="s">
        <v>2458</v>
      </c>
      <c r="B165" s="381">
        <v>0</v>
      </c>
    </row>
    <row r="166" spans="1:2" x14ac:dyDescent="0.25">
      <c r="A166" s="329" t="s">
        <v>2459</v>
      </c>
      <c r="B166" s="383">
        <v>0</v>
      </c>
    </row>
    <row r="167" spans="1:2" x14ac:dyDescent="0.25">
      <c r="A167" s="329" t="s">
        <v>2460</v>
      </c>
      <c r="B167" s="383">
        <v>0</v>
      </c>
    </row>
    <row r="168" spans="1:2" x14ac:dyDescent="0.25">
      <c r="A168" s="329" t="s">
        <v>2461</v>
      </c>
      <c r="B168" s="341">
        <v>40438862</v>
      </c>
    </row>
    <row r="169" spans="1:2" x14ac:dyDescent="0.25">
      <c r="A169" s="329" t="s">
        <v>2462</v>
      </c>
      <c r="B169" s="341">
        <v>0</v>
      </c>
    </row>
    <row r="170" spans="1:2" x14ac:dyDescent="0.25">
      <c r="A170" s="329" t="s">
        <v>2463</v>
      </c>
      <c r="B170" s="341">
        <v>0</v>
      </c>
    </row>
    <row r="171" spans="1:2" x14ac:dyDescent="0.25">
      <c r="A171" s="329" t="s">
        <v>2464</v>
      </c>
      <c r="B171" s="341">
        <v>3126710258</v>
      </c>
    </row>
    <row r="172" spans="1:2" x14ac:dyDescent="0.25">
      <c r="A172" s="329" t="s">
        <v>2465</v>
      </c>
      <c r="B172" s="353">
        <v>0.86539999999999995</v>
      </c>
    </row>
    <row r="173" spans="1:2" x14ac:dyDescent="0.25">
      <c r="A173" s="329" t="s">
        <v>2466</v>
      </c>
      <c r="B173" s="384">
        <v>40160</v>
      </c>
    </row>
    <row r="174" spans="1:2" x14ac:dyDescent="0.25">
      <c r="A174" s="329" t="s">
        <v>2467</v>
      </c>
      <c r="B174" s="341">
        <v>167823.96</v>
      </c>
    </row>
    <row r="175" spans="1:2" x14ac:dyDescent="0.25">
      <c r="A175" s="329" t="s">
        <v>2468</v>
      </c>
      <c r="B175" s="353">
        <v>0.57589999999999997</v>
      </c>
    </row>
    <row r="176" spans="1:2" x14ac:dyDescent="0.25">
      <c r="A176" s="329" t="s">
        <v>2469</v>
      </c>
      <c r="B176" s="353">
        <v>0.48220000000000002</v>
      </c>
    </row>
    <row r="177" spans="1:2" x14ac:dyDescent="0.25">
      <c r="A177" s="329" t="s">
        <v>2470</v>
      </c>
      <c r="B177" s="342">
        <v>49.46</v>
      </c>
    </row>
    <row r="178" spans="1:2" x14ac:dyDescent="0.25">
      <c r="A178" s="329" t="s">
        <v>2471</v>
      </c>
      <c r="B178" s="385">
        <v>240.07</v>
      </c>
    </row>
    <row r="179" spans="1:2" x14ac:dyDescent="0.25">
      <c r="A179" s="329" t="s">
        <v>2472</v>
      </c>
      <c r="B179" s="353">
        <v>2.07E-2</v>
      </c>
    </row>
    <row r="180" spans="1:2" x14ac:dyDescent="0.25">
      <c r="A180" s="329" t="s">
        <v>2473</v>
      </c>
      <c r="B180" s="342" t="s">
        <v>2474</v>
      </c>
    </row>
    <row r="181" spans="1:2" x14ac:dyDescent="0.25">
      <c r="A181" s="329" t="s">
        <v>2475</v>
      </c>
      <c r="B181" s="353">
        <v>0.33900000000000002</v>
      </c>
    </row>
    <row r="182" spans="1:2" x14ac:dyDescent="0.25">
      <c r="A182" s="329" t="s">
        <v>2476</v>
      </c>
      <c r="B182" s="353">
        <v>0.2782</v>
      </c>
    </row>
    <row r="183" spans="1:2" x14ac:dyDescent="0.25">
      <c r="A183" s="329" t="s">
        <v>2477</v>
      </c>
      <c r="B183" s="353">
        <v>0.36309999999999998</v>
      </c>
    </row>
    <row r="184" spans="1:2" x14ac:dyDescent="0.25">
      <c r="A184" s="329" t="s">
        <v>2478</v>
      </c>
      <c r="B184" s="353">
        <v>0.3044</v>
      </c>
    </row>
    <row r="185" spans="1:2" x14ac:dyDescent="0.25">
      <c r="A185" s="329" t="s">
        <v>2479</v>
      </c>
      <c r="B185" s="386">
        <v>0</v>
      </c>
    </row>
    <row r="186" spans="1:2" x14ac:dyDescent="0.25">
      <c r="A186" s="329" t="s">
        <v>2480</v>
      </c>
      <c r="B186" s="386">
        <v>0</v>
      </c>
    </row>
    <row r="187" spans="1:2" x14ac:dyDescent="0.25">
      <c r="A187" s="329" t="s">
        <v>2481</v>
      </c>
      <c r="B187" s="342">
        <v>6</v>
      </c>
    </row>
    <row r="188" spans="1:2" x14ac:dyDescent="0.25">
      <c r="A188" s="329" t="s">
        <v>2482</v>
      </c>
      <c r="B188" s="342" t="s">
        <v>2483</v>
      </c>
    </row>
    <row r="189" spans="1:2" x14ac:dyDescent="0.25">
      <c r="A189" s="332" t="s">
        <v>2484</v>
      </c>
      <c r="B189" s="386">
        <v>0.05</v>
      </c>
    </row>
    <row r="190" spans="1:2" x14ac:dyDescent="0.25">
      <c r="A190" s="326" t="s">
        <v>1180</v>
      </c>
    </row>
    <row r="191" spans="1:2" x14ac:dyDescent="0.25">
      <c r="A191" s="325" t="s">
        <v>2485</v>
      </c>
    </row>
    <row r="192" spans="1:2" x14ac:dyDescent="0.25">
      <c r="A192" s="326" t="s">
        <v>1180</v>
      </c>
    </row>
    <row r="193" spans="1:5" x14ac:dyDescent="0.25">
      <c r="A193" s="334"/>
      <c r="B193" s="380"/>
    </row>
    <row r="194" spans="1:5" x14ac:dyDescent="0.25">
      <c r="A194" s="329" t="s">
        <v>2486</v>
      </c>
      <c r="B194" s="341">
        <v>11485382</v>
      </c>
    </row>
    <row r="195" spans="1:5" x14ac:dyDescent="0.25">
      <c r="A195" s="329" t="s">
        <v>2487</v>
      </c>
      <c r="B195" s="341">
        <v>20888384</v>
      </c>
    </row>
    <row r="196" spans="1:5" x14ac:dyDescent="0.25">
      <c r="A196" s="329" t="s">
        <v>2488</v>
      </c>
      <c r="B196" s="341">
        <v>0</v>
      </c>
    </row>
    <row r="197" spans="1:5" x14ac:dyDescent="0.25">
      <c r="A197" s="332" t="s">
        <v>2489</v>
      </c>
      <c r="B197" s="358">
        <v>237321124</v>
      </c>
    </row>
    <row r="198" spans="1:5" x14ac:dyDescent="0.25">
      <c r="A198" s="326" t="s">
        <v>1180</v>
      </c>
    </row>
    <row r="199" spans="1:5" x14ac:dyDescent="0.25">
      <c r="A199" s="455" t="s">
        <v>2490</v>
      </c>
      <c r="B199" s="455"/>
      <c r="C199" s="455"/>
    </row>
    <row r="200" spans="1:5" x14ac:dyDescent="0.25">
      <c r="A200" s="326" t="s">
        <v>1180</v>
      </c>
    </row>
    <row r="201" spans="1:5" x14ac:dyDescent="0.25">
      <c r="A201" s="334"/>
      <c r="B201" s="335" t="s">
        <v>2491</v>
      </c>
      <c r="C201" s="335" t="s">
        <v>2492</v>
      </c>
      <c r="D201" s="335" t="s">
        <v>2493</v>
      </c>
      <c r="E201" s="328" t="s">
        <v>2494</v>
      </c>
    </row>
    <row r="202" spans="1:5" x14ac:dyDescent="0.25">
      <c r="A202" s="379" t="s">
        <v>2495</v>
      </c>
      <c r="B202" s="387">
        <v>645</v>
      </c>
      <c r="C202" s="388">
        <v>0.42602377807133401</v>
      </c>
      <c r="D202" s="389">
        <v>86856082.280000001</v>
      </c>
      <c r="E202" s="390">
        <v>0.37565204007290598</v>
      </c>
    </row>
    <row r="203" spans="1:5" x14ac:dyDescent="0.25">
      <c r="A203" s="379" t="s">
        <v>2496</v>
      </c>
      <c r="B203" s="387">
        <v>869</v>
      </c>
      <c r="C203" s="388">
        <v>0.57397622192866604</v>
      </c>
      <c r="D203" s="389">
        <v>144358108.02000001</v>
      </c>
      <c r="E203" s="390">
        <v>0.62434795992709402</v>
      </c>
    </row>
    <row r="204" spans="1:5" x14ac:dyDescent="0.25">
      <c r="A204" s="335" t="s">
        <v>2497</v>
      </c>
      <c r="B204" s="391">
        <v>3</v>
      </c>
      <c r="C204" s="392">
        <v>1.98150594451783E-3</v>
      </c>
      <c r="D204" s="356">
        <v>256972.48</v>
      </c>
      <c r="E204" s="353">
        <v>1.1114044499889E-3</v>
      </c>
    </row>
    <row r="205" spans="1:5" x14ac:dyDescent="0.25">
      <c r="A205" s="335" t="s">
        <v>2498</v>
      </c>
      <c r="B205" s="391">
        <v>0</v>
      </c>
      <c r="C205" s="392">
        <v>0</v>
      </c>
      <c r="D205" s="356">
        <v>0</v>
      </c>
      <c r="E205" s="353">
        <v>0</v>
      </c>
    </row>
    <row r="206" spans="1:5" x14ac:dyDescent="0.25">
      <c r="A206" s="335" t="s">
        <v>2499</v>
      </c>
      <c r="B206" s="391">
        <v>844</v>
      </c>
      <c r="C206" s="392">
        <v>0.55746367239101702</v>
      </c>
      <c r="D206" s="356">
        <v>139987560.62</v>
      </c>
      <c r="E206" s="353">
        <v>0.60544536837625096</v>
      </c>
    </row>
    <row r="207" spans="1:5" x14ac:dyDescent="0.25">
      <c r="A207" s="335" t="s">
        <v>2500</v>
      </c>
      <c r="B207" s="391">
        <v>19</v>
      </c>
      <c r="C207" s="392">
        <v>1.2549537648612901E-2</v>
      </c>
      <c r="D207" s="356">
        <v>4010297.32</v>
      </c>
      <c r="E207" s="353">
        <v>1.7344512094161001E-2</v>
      </c>
    </row>
    <row r="208" spans="1:5" x14ac:dyDescent="0.25">
      <c r="A208" s="335" t="s">
        <v>2501</v>
      </c>
      <c r="B208" s="391">
        <v>3</v>
      </c>
      <c r="C208" s="392">
        <v>1.98150594451783E-3</v>
      </c>
      <c r="D208" s="356">
        <v>103277.6</v>
      </c>
      <c r="E208" s="353">
        <v>4.4667500669399898E-4</v>
      </c>
    </row>
    <row r="209" spans="1:10" x14ac:dyDescent="0.25">
      <c r="A209" s="393" t="s">
        <v>2502</v>
      </c>
      <c r="B209" s="394">
        <v>0</v>
      </c>
      <c r="C209" s="395"/>
      <c r="D209" s="396">
        <v>0</v>
      </c>
      <c r="E209" s="397"/>
    </row>
    <row r="210" spans="1:10" x14ac:dyDescent="0.25">
      <c r="A210" s="326" t="s">
        <v>1180</v>
      </c>
    </row>
    <row r="211" spans="1:10" x14ac:dyDescent="0.25">
      <c r="A211" s="338" t="s">
        <v>2503</v>
      </c>
    </row>
    <row r="213" spans="1:10" x14ac:dyDescent="0.25">
      <c r="A213" s="334"/>
      <c r="B213" s="335" t="s">
        <v>2491</v>
      </c>
      <c r="C213" s="335" t="s">
        <v>2492</v>
      </c>
      <c r="D213" s="335" t="s">
        <v>2493</v>
      </c>
      <c r="E213" s="328" t="s">
        <v>2494</v>
      </c>
      <c r="F213" s="335" t="s">
        <v>2504</v>
      </c>
      <c r="G213" s="398" t="s">
        <v>2505</v>
      </c>
      <c r="H213" s="335" t="s">
        <v>2506</v>
      </c>
      <c r="I213" s="398" t="s">
        <v>2507</v>
      </c>
      <c r="J213" s="328" t="s">
        <v>2508</v>
      </c>
    </row>
    <row r="214" spans="1:10" x14ac:dyDescent="0.25">
      <c r="A214" s="335" t="s">
        <v>2509</v>
      </c>
      <c r="B214" s="391">
        <v>38621</v>
      </c>
      <c r="C214" s="392">
        <v>0.96167828685259005</v>
      </c>
      <c r="D214" s="399">
        <v>6583434999.1400003</v>
      </c>
      <c r="E214" s="353">
        <v>0.97679826985558205</v>
      </c>
      <c r="F214" s="392">
        <v>1.979461366081E-2</v>
      </c>
      <c r="G214" s="400">
        <v>22.614590355373299</v>
      </c>
      <c r="H214" s="392">
        <v>0</v>
      </c>
      <c r="I214" s="392">
        <v>0</v>
      </c>
      <c r="J214" s="353">
        <v>1.979461366081E-2</v>
      </c>
    </row>
    <row r="215" spans="1:10" x14ac:dyDescent="0.25">
      <c r="A215" s="335" t="s">
        <v>2510</v>
      </c>
      <c r="B215" s="391">
        <v>0</v>
      </c>
      <c r="C215" s="392">
        <v>0</v>
      </c>
      <c r="D215" s="399">
        <v>0</v>
      </c>
      <c r="E215" s="353">
        <v>0</v>
      </c>
      <c r="F215" s="392">
        <v>0</v>
      </c>
      <c r="G215" s="401">
        <v>0</v>
      </c>
      <c r="H215" s="392">
        <v>0</v>
      </c>
      <c r="I215" s="392">
        <v>0</v>
      </c>
      <c r="J215" s="353">
        <v>0</v>
      </c>
    </row>
    <row r="216" spans="1:10" x14ac:dyDescent="0.25">
      <c r="A216" s="335" t="s">
        <v>2511</v>
      </c>
      <c r="B216" s="391">
        <v>0</v>
      </c>
      <c r="C216" s="392">
        <v>0</v>
      </c>
      <c r="D216" s="399">
        <v>0</v>
      </c>
      <c r="E216" s="353">
        <v>0</v>
      </c>
      <c r="F216" s="392">
        <v>0</v>
      </c>
      <c r="G216" s="401">
        <v>0</v>
      </c>
      <c r="H216" s="392">
        <v>0</v>
      </c>
      <c r="I216" s="392">
        <v>0</v>
      </c>
      <c r="J216" s="353">
        <v>0</v>
      </c>
    </row>
    <row r="217" spans="1:10" x14ac:dyDescent="0.25">
      <c r="A217" s="335" t="s">
        <v>2512</v>
      </c>
      <c r="B217" s="391">
        <v>0</v>
      </c>
      <c r="C217" s="392">
        <v>0</v>
      </c>
      <c r="D217" s="399">
        <v>0</v>
      </c>
      <c r="E217" s="353">
        <v>0</v>
      </c>
      <c r="F217" s="392">
        <v>0</v>
      </c>
      <c r="G217" s="401">
        <v>0</v>
      </c>
      <c r="H217" s="392">
        <v>0</v>
      </c>
      <c r="I217" s="392">
        <v>0</v>
      </c>
      <c r="J217" s="353">
        <v>0</v>
      </c>
    </row>
    <row r="218" spans="1:10" x14ac:dyDescent="0.25">
      <c r="A218" s="335" t="s">
        <v>2513</v>
      </c>
      <c r="B218" s="391">
        <v>150</v>
      </c>
      <c r="C218" s="392">
        <v>3.7350597609561798E-3</v>
      </c>
      <c r="D218" s="399">
        <v>30159736.870000001</v>
      </c>
      <c r="E218" s="353">
        <v>4.4748643827673502E-3</v>
      </c>
      <c r="F218" s="392">
        <v>3.6193148427162009E-2</v>
      </c>
      <c r="G218" s="400">
        <v>9.0409295264846374</v>
      </c>
      <c r="H218" s="392">
        <v>2.3693148427162008E-2</v>
      </c>
      <c r="I218" s="392">
        <v>0</v>
      </c>
      <c r="J218" s="353">
        <v>3.6193148427162009E-2</v>
      </c>
    </row>
    <row r="219" spans="1:10" x14ac:dyDescent="0.25">
      <c r="A219" s="335" t="s">
        <v>2514</v>
      </c>
      <c r="B219" s="391">
        <v>0</v>
      </c>
      <c r="C219" s="392">
        <v>0</v>
      </c>
      <c r="D219" s="399">
        <v>0</v>
      </c>
      <c r="E219" s="353">
        <v>0</v>
      </c>
      <c r="F219" s="392">
        <v>0</v>
      </c>
      <c r="G219" s="401">
        <v>0</v>
      </c>
      <c r="H219" s="392">
        <v>0</v>
      </c>
      <c r="I219" s="392">
        <v>0</v>
      </c>
      <c r="J219" s="353">
        <v>0</v>
      </c>
    </row>
    <row r="220" spans="1:10" x14ac:dyDescent="0.25">
      <c r="A220" s="335" t="s">
        <v>2515</v>
      </c>
      <c r="B220" s="391">
        <v>0</v>
      </c>
      <c r="C220" s="392">
        <v>0</v>
      </c>
      <c r="D220" s="399">
        <v>0</v>
      </c>
      <c r="E220" s="353">
        <v>0</v>
      </c>
      <c r="F220" s="392">
        <v>0</v>
      </c>
      <c r="G220" s="401">
        <v>0</v>
      </c>
      <c r="H220" s="392">
        <v>0</v>
      </c>
      <c r="I220" s="392">
        <v>0</v>
      </c>
      <c r="J220" s="353">
        <v>0</v>
      </c>
    </row>
    <row r="221" spans="1:10" x14ac:dyDescent="0.25">
      <c r="A221" s="335" t="s">
        <v>2516</v>
      </c>
      <c r="B221" s="391">
        <v>1389</v>
      </c>
      <c r="C221" s="392">
        <v>3.4586653386454197E-2</v>
      </c>
      <c r="D221" s="399">
        <v>126215521.95999999</v>
      </c>
      <c r="E221" s="353">
        <v>1.8726865761650599E-2</v>
      </c>
      <c r="F221" s="392">
        <v>6.02372413944436E-2</v>
      </c>
      <c r="G221" s="401">
        <v>0</v>
      </c>
      <c r="H221" s="392">
        <v>5.1320660455531101E-3</v>
      </c>
      <c r="I221" s="392">
        <v>0</v>
      </c>
      <c r="J221" s="353">
        <v>6.02372413944436E-2</v>
      </c>
    </row>
    <row r="222" spans="1:10" x14ac:dyDescent="0.25">
      <c r="A222" s="335" t="s">
        <v>2517</v>
      </c>
      <c r="B222" s="391">
        <v>0</v>
      </c>
      <c r="C222" s="392">
        <v>0</v>
      </c>
      <c r="D222" s="399">
        <v>0</v>
      </c>
      <c r="E222" s="353">
        <v>0</v>
      </c>
      <c r="F222" s="392">
        <v>0</v>
      </c>
      <c r="G222" s="401">
        <v>0</v>
      </c>
      <c r="H222" s="392">
        <v>0</v>
      </c>
      <c r="I222" s="392">
        <v>0</v>
      </c>
      <c r="J222" s="353">
        <v>0</v>
      </c>
    </row>
    <row r="223" spans="1:10" x14ac:dyDescent="0.25">
      <c r="A223" s="393" t="s">
        <v>88</v>
      </c>
      <c r="B223" s="402">
        <v>40160</v>
      </c>
      <c r="C223" s="403">
        <v>1</v>
      </c>
      <c r="D223" s="404">
        <v>6739810257.9700003</v>
      </c>
      <c r="E223" s="405">
        <v>1</v>
      </c>
      <c r="F223" s="403">
        <v>2.0679647671492399E-2</v>
      </c>
      <c r="G223" s="406"/>
      <c r="H223" s="403">
        <v>2.0440759909181E-4</v>
      </c>
      <c r="I223" s="403">
        <v>0</v>
      </c>
      <c r="J223" s="405">
        <v>2.0679647671492399E-2</v>
      </c>
    </row>
    <row r="224" spans="1:10" x14ac:dyDescent="0.25">
      <c r="A224" s="407" t="s">
        <v>2518</v>
      </c>
    </row>
    <row r="225" spans="1:8" x14ac:dyDescent="0.25">
      <c r="A225" s="326" t="s">
        <v>1180</v>
      </c>
    </row>
    <row r="226" spans="1:8" ht="15.95" customHeight="1" x14ac:dyDescent="0.25">
      <c r="A226" s="379" t="s">
        <v>2519</v>
      </c>
      <c r="B226" s="335" t="s">
        <v>2491</v>
      </c>
      <c r="C226" s="335" t="s">
        <v>2492</v>
      </c>
      <c r="D226" s="335" t="s">
        <v>2493</v>
      </c>
      <c r="E226" s="328" t="s">
        <v>2494</v>
      </c>
      <c r="G226" s="460" t="s">
        <v>1180</v>
      </c>
      <c r="H226" s="460"/>
    </row>
    <row r="227" spans="1:8" ht="15.95" customHeight="1" x14ac:dyDescent="0.25">
      <c r="A227" s="335" t="s">
        <v>2520</v>
      </c>
      <c r="B227" s="391">
        <v>40060</v>
      </c>
      <c r="C227" s="392">
        <v>0.997509960159363</v>
      </c>
      <c r="D227" s="399">
        <v>6725049913.0699997</v>
      </c>
      <c r="E227" s="353">
        <v>0.99780999999999997</v>
      </c>
      <c r="G227" s="460"/>
      <c r="H227" s="460"/>
    </row>
    <row r="228" spans="1:8" ht="15.95" customHeight="1" x14ac:dyDescent="0.25">
      <c r="A228" s="335" t="s">
        <v>2521</v>
      </c>
      <c r="B228" s="391">
        <v>36</v>
      </c>
      <c r="C228" s="392">
        <v>8.9641434262948197E-4</v>
      </c>
      <c r="D228" s="399">
        <v>5824029.8300000001</v>
      </c>
      <c r="E228" s="353">
        <v>8.6399999999999997E-4</v>
      </c>
      <c r="G228" s="460"/>
      <c r="H228" s="460"/>
    </row>
    <row r="229" spans="1:8" ht="15.95" customHeight="1" x14ac:dyDescent="0.25">
      <c r="A229" s="335" t="s">
        <v>2522</v>
      </c>
      <c r="B229" s="391">
        <v>46</v>
      </c>
      <c r="C229" s="392">
        <v>1.14541832669323E-3</v>
      </c>
      <c r="D229" s="399">
        <v>6925410.8700000001</v>
      </c>
      <c r="E229" s="353">
        <v>1.0280000000000001E-3</v>
      </c>
      <c r="G229" s="460"/>
      <c r="H229" s="460"/>
    </row>
    <row r="230" spans="1:8" ht="15.95" customHeight="1" x14ac:dyDescent="0.25">
      <c r="A230" s="335" t="s">
        <v>2523</v>
      </c>
      <c r="B230" s="391">
        <v>12</v>
      </c>
      <c r="C230" s="392">
        <v>2.9880478087649401E-4</v>
      </c>
      <c r="D230" s="399">
        <v>1406340.72</v>
      </c>
      <c r="E230" s="353">
        <v>2.0900000000000001E-4</v>
      </c>
      <c r="G230" s="460"/>
      <c r="H230" s="460"/>
    </row>
    <row r="231" spans="1:8" ht="15.95" customHeight="1" x14ac:dyDescent="0.25">
      <c r="A231" s="335" t="s">
        <v>2524</v>
      </c>
      <c r="B231" s="391">
        <v>6</v>
      </c>
      <c r="C231" s="392">
        <v>1.49402390438247E-4</v>
      </c>
      <c r="D231" s="399">
        <v>604563.48</v>
      </c>
      <c r="E231" s="353">
        <v>9.0000000000000006E-5</v>
      </c>
      <c r="G231" s="460"/>
      <c r="H231" s="460"/>
    </row>
    <row r="232" spans="1:8" x14ac:dyDescent="0.25">
      <c r="A232" s="335" t="s">
        <v>2525</v>
      </c>
      <c r="B232" s="391">
        <v>0</v>
      </c>
      <c r="C232" s="392">
        <v>0</v>
      </c>
      <c r="D232" s="399">
        <v>0</v>
      </c>
      <c r="E232" s="353">
        <v>0</v>
      </c>
    </row>
    <row r="233" spans="1:8" x14ac:dyDescent="0.25">
      <c r="A233" s="335" t="s">
        <v>2526</v>
      </c>
      <c r="B233" s="391">
        <v>0</v>
      </c>
      <c r="C233" s="392">
        <v>0</v>
      </c>
      <c r="D233" s="399">
        <v>0</v>
      </c>
      <c r="E233" s="353">
        <v>0</v>
      </c>
    </row>
    <row r="234" spans="1:8" x14ac:dyDescent="0.25">
      <c r="A234" s="393" t="s">
        <v>88</v>
      </c>
      <c r="B234" s="402">
        <v>40160</v>
      </c>
      <c r="C234" s="403">
        <v>1</v>
      </c>
      <c r="D234" s="404">
        <v>6739810257.9700003</v>
      </c>
      <c r="E234" s="405">
        <v>1.0000009999999999</v>
      </c>
    </row>
    <row r="235" spans="1:8" x14ac:dyDescent="0.25">
      <c r="A235" s="326" t="s">
        <v>1180</v>
      </c>
    </row>
    <row r="236" spans="1:8" x14ac:dyDescent="0.25">
      <c r="A236" s="379" t="s">
        <v>2527</v>
      </c>
      <c r="B236" s="335" t="s">
        <v>2491</v>
      </c>
      <c r="C236" s="335" t="s">
        <v>2492</v>
      </c>
      <c r="D236" s="335" t="s">
        <v>2493</v>
      </c>
      <c r="E236" s="328" t="s">
        <v>2494</v>
      </c>
      <c r="G236" s="460" t="s">
        <v>1180</v>
      </c>
      <c r="H236" s="460"/>
    </row>
    <row r="237" spans="1:8" x14ac:dyDescent="0.25">
      <c r="A237" s="335" t="s">
        <v>2528</v>
      </c>
      <c r="B237" s="391">
        <v>17637</v>
      </c>
      <c r="C237" s="392">
        <v>0.43916832669322697</v>
      </c>
      <c r="D237" s="399">
        <v>2374859179.0900002</v>
      </c>
      <c r="E237" s="353">
        <v>0.35236291352292398</v>
      </c>
      <c r="G237" s="460"/>
      <c r="H237" s="460"/>
    </row>
    <row r="238" spans="1:8" x14ac:dyDescent="0.25">
      <c r="A238" s="335" t="s">
        <v>2529</v>
      </c>
      <c r="B238" s="391">
        <v>4406</v>
      </c>
      <c r="C238" s="392">
        <v>0.109711155378486</v>
      </c>
      <c r="D238" s="399">
        <v>824133614.32000005</v>
      </c>
      <c r="E238" s="353">
        <v>0.122278459300162</v>
      </c>
      <c r="G238" s="460"/>
      <c r="H238" s="460"/>
    </row>
    <row r="239" spans="1:8" x14ac:dyDescent="0.25">
      <c r="A239" s="335" t="s">
        <v>2530</v>
      </c>
      <c r="B239" s="391">
        <v>3489</v>
      </c>
      <c r="C239" s="392">
        <v>8.6877490039840605E-2</v>
      </c>
      <c r="D239" s="399">
        <v>722610801.88</v>
      </c>
      <c r="E239" s="353">
        <v>0.10721530343165001</v>
      </c>
      <c r="G239" s="460"/>
      <c r="H239" s="460"/>
    </row>
    <row r="240" spans="1:8" x14ac:dyDescent="0.25">
      <c r="A240" s="335" t="s">
        <v>2531</v>
      </c>
      <c r="B240" s="391">
        <v>2067</v>
      </c>
      <c r="C240" s="392">
        <v>5.14691235059761E-2</v>
      </c>
      <c r="D240" s="399">
        <v>484449513.81</v>
      </c>
      <c r="E240" s="353">
        <v>7.1878805970409299E-2</v>
      </c>
      <c r="G240" s="460"/>
      <c r="H240" s="460"/>
    </row>
    <row r="241" spans="1:8" x14ac:dyDescent="0.25">
      <c r="A241" s="335" t="s">
        <v>2532</v>
      </c>
      <c r="B241" s="391">
        <v>2003</v>
      </c>
      <c r="C241" s="392">
        <v>4.9875498007968103E-2</v>
      </c>
      <c r="D241" s="399">
        <v>425106724.63999999</v>
      </c>
      <c r="E241" s="353">
        <v>6.3073989974317193E-2</v>
      </c>
      <c r="G241" s="460"/>
      <c r="H241" s="460"/>
    </row>
    <row r="242" spans="1:8" x14ac:dyDescent="0.25">
      <c r="A242" s="335" t="s">
        <v>2533</v>
      </c>
      <c r="B242" s="391">
        <v>2074</v>
      </c>
      <c r="C242" s="392">
        <v>5.1643426294820702E-2</v>
      </c>
      <c r="D242" s="399">
        <v>403595304.27999997</v>
      </c>
      <c r="E242" s="353">
        <v>5.9882294728214103E-2</v>
      </c>
      <c r="G242" s="460"/>
      <c r="H242" s="460"/>
    </row>
    <row r="243" spans="1:8" x14ac:dyDescent="0.25">
      <c r="A243" s="335" t="s">
        <v>2534</v>
      </c>
      <c r="B243" s="391">
        <v>3009</v>
      </c>
      <c r="C243" s="392">
        <v>7.4925298804780896E-2</v>
      </c>
      <c r="D243" s="399">
        <v>528412250.37</v>
      </c>
      <c r="E243" s="353">
        <v>7.8401650809848705E-2</v>
      </c>
      <c r="G243" s="460"/>
      <c r="H243" s="460"/>
    </row>
    <row r="244" spans="1:8" x14ac:dyDescent="0.25">
      <c r="A244" s="335" t="s">
        <v>2535</v>
      </c>
      <c r="B244" s="391">
        <v>3379</v>
      </c>
      <c r="C244" s="392">
        <v>8.4138446215139398E-2</v>
      </c>
      <c r="D244" s="399">
        <v>635655180.09000003</v>
      </c>
      <c r="E244" s="353">
        <v>9.4313512659844001E-2</v>
      </c>
      <c r="G244" s="460"/>
      <c r="H244" s="460"/>
    </row>
    <row r="245" spans="1:8" x14ac:dyDescent="0.25">
      <c r="A245" s="335" t="s">
        <v>2536</v>
      </c>
      <c r="B245" s="391">
        <v>1854</v>
      </c>
      <c r="C245" s="392">
        <v>4.6165338645418302E-2</v>
      </c>
      <c r="D245" s="399">
        <v>302992991.81999999</v>
      </c>
      <c r="E245" s="353">
        <v>4.4955715401884297E-2</v>
      </c>
      <c r="G245" s="460"/>
      <c r="H245" s="460"/>
    </row>
    <row r="246" spans="1:8" x14ac:dyDescent="0.25">
      <c r="A246" s="335" t="s">
        <v>2537</v>
      </c>
      <c r="B246" s="391">
        <v>242</v>
      </c>
      <c r="C246" s="392">
        <v>6.0258964143426299E-3</v>
      </c>
      <c r="D246" s="399">
        <v>37994697.670000002</v>
      </c>
      <c r="E246" s="353">
        <v>5.6373542007462701E-3</v>
      </c>
      <c r="G246" s="460"/>
      <c r="H246" s="460"/>
    </row>
    <row r="247" spans="1:8" x14ac:dyDescent="0.25">
      <c r="A247" s="335" t="s">
        <v>2538</v>
      </c>
      <c r="B247" s="391">
        <v>0</v>
      </c>
      <c r="C247" s="392">
        <v>0</v>
      </c>
      <c r="D247" s="399">
        <v>0</v>
      </c>
      <c r="E247" s="353">
        <v>0</v>
      </c>
      <c r="G247" s="460"/>
      <c r="H247" s="460"/>
    </row>
    <row r="248" spans="1:8" x14ac:dyDescent="0.25">
      <c r="A248" s="335" t="s">
        <v>2539</v>
      </c>
      <c r="B248" s="391">
        <v>0</v>
      </c>
      <c r="C248" s="392">
        <v>0</v>
      </c>
      <c r="D248" s="399">
        <v>0</v>
      </c>
      <c r="E248" s="353">
        <v>0</v>
      </c>
      <c r="G248" s="460"/>
      <c r="H248" s="460"/>
    </row>
    <row r="249" spans="1:8" x14ac:dyDescent="0.25">
      <c r="A249" s="335" t="s">
        <v>2540</v>
      </c>
      <c r="B249" s="391">
        <v>0</v>
      </c>
      <c r="C249" s="392">
        <v>0</v>
      </c>
      <c r="D249" s="399">
        <v>0</v>
      </c>
      <c r="E249" s="353">
        <v>0</v>
      </c>
    </row>
    <row r="250" spans="1:8" x14ac:dyDescent="0.25">
      <c r="A250" s="335" t="s">
        <v>2541</v>
      </c>
      <c r="B250" s="391">
        <v>0</v>
      </c>
      <c r="C250" s="392">
        <v>0</v>
      </c>
      <c r="D250" s="399">
        <v>0</v>
      </c>
      <c r="E250" s="353">
        <v>0</v>
      </c>
    </row>
    <row r="251" spans="1:8" x14ac:dyDescent="0.25">
      <c r="A251" s="335" t="s">
        <v>2542</v>
      </c>
      <c r="B251" s="391">
        <v>0</v>
      </c>
      <c r="C251" s="392">
        <v>0</v>
      </c>
      <c r="D251" s="399">
        <v>0</v>
      </c>
      <c r="E251" s="353">
        <v>0</v>
      </c>
    </row>
    <row r="252" spans="1:8" x14ac:dyDescent="0.25">
      <c r="A252" s="393" t="s">
        <v>88</v>
      </c>
      <c r="B252" s="402">
        <v>40160</v>
      </c>
      <c r="C252" s="403">
        <v>1</v>
      </c>
      <c r="D252" s="404">
        <v>6739810257.9700003</v>
      </c>
      <c r="E252" s="405">
        <v>1</v>
      </c>
    </row>
    <row r="253" spans="1:8" x14ac:dyDescent="0.25">
      <c r="A253" s="326" t="s">
        <v>1180</v>
      </c>
    </row>
    <row r="254" spans="1:8" x14ac:dyDescent="0.25">
      <c r="A254" s="379" t="s">
        <v>2543</v>
      </c>
      <c r="B254" s="335" t="s">
        <v>2491</v>
      </c>
      <c r="C254" s="335" t="s">
        <v>2492</v>
      </c>
      <c r="D254" s="335" t="s">
        <v>2493</v>
      </c>
      <c r="E254" s="328" t="s">
        <v>2494</v>
      </c>
      <c r="G254" s="461" t="s">
        <v>1180</v>
      </c>
      <c r="H254" s="461"/>
    </row>
    <row r="255" spans="1:8" x14ac:dyDescent="0.25">
      <c r="A255" s="335" t="s">
        <v>2528</v>
      </c>
      <c r="B255" s="391">
        <v>25602</v>
      </c>
      <c r="C255" s="392">
        <v>0.63749999999999996</v>
      </c>
      <c r="D255" s="399">
        <v>3834674828.6900001</v>
      </c>
      <c r="E255" s="353">
        <v>0.56895887004465695</v>
      </c>
      <c r="G255" s="461"/>
      <c r="H255" s="461"/>
    </row>
    <row r="256" spans="1:8" x14ac:dyDescent="0.25">
      <c r="A256" s="335" t="s">
        <v>2529</v>
      </c>
      <c r="B256" s="391">
        <v>2803</v>
      </c>
      <c r="C256" s="392">
        <v>6.97958167330677E-2</v>
      </c>
      <c r="D256" s="399">
        <v>623089047.28999996</v>
      </c>
      <c r="E256" s="353">
        <v>9.2449048777475798E-2</v>
      </c>
      <c r="G256" s="461"/>
      <c r="H256" s="461"/>
    </row>
    <row r="257" spans="1:8" x14ac:dyDescent="0.25">
      <c r="A257" s="335" t="s">
        <v>2530</v>
      </c>
      <c r="B257" s="391">
        <v>2325</v>
      </c>
      <c r="C257" s="392">
        <v>5.78934262948207E-2</v>
      </c>
      <c r="D257" s="399">
        <v>483120510.38999999</v>
      </c>
      <c r="E257" s="353">
        <v>7.1681618902950203E-2</v>
      </c>
      <c r="G257" s="461"/>
      <c r="H257" s="461"/>
    </row>
    <row r="258" spans="1:8" x14ac:dyDescent="0.25">
      <c r="A258" s="335" t="s">
        <v>2531</v>
      </c>
      <c r="B258" s="391">
        <v>2654</v>
      </c>
      <c r="C258" s="392">
        <v>6.60856573705179E-2</v>
      </c>
      <c r="D258" s="399">
        <v>494580597.56</v>
      </c>
      <c r="E258" s="353">
        <v>7.3381976439937005E-2</v>
      </c>
      <c r="G258" s="461"/>
      <c r="H258" s="461"/>
    </row>
    <row r="259" spans="1:8" x14ac:dyDescent="0.25">
      <c r="A259" s="335" t="s">
        <v>2532</v>
      </c>
      <c r="B259" s="391">
        <v>2840</v>
      </c>
      <c r="C259" s="392">
        <v>7.0717131474103606E-2</v>
      </c>
      <c r="D259" s="399">
        <v>528983226.81</v>
      </c>
      <c r="E259" s="353">
        <v>7.8486367800111798E-2</v>
      </c>
      <c r="G259" s="461"/>
      <c r="H259" s="461"/>
    </row>
    <row r="260" spans="1:8" x14ac:dyDescent="0.25">
      <c r="A260" s="335" t="s">
        <v>2533</v>
      </c>
      <c r="B260" s="391">
        <v>2142</v>
      </c>
      <c r="C260" s="392">
        <v>5.33366533864542E-2</v>
      </c>
      <c r="D260" s="399">
        <v>414865320.26999998</v>
      </c>
      <c r="E260" s="353">
        <v>6.1554450999479003E-2</v>
      </c>
      <c r="G260" s="461"/>
      <c r="H260" s="461"/>
    </row>
    <row r="261" spans="1:8" x14ac:dyDescent="0.25">
      <c r="A261" s="335" t="s">
        <v>2534</v>
      </c>
      <c r="B261" s="391">
        <v>1240</v>
      </c>
      <c r="C261" s="392">
        <v>3.08764940239044E-2</v>
      </c>
      <c r="D261" s="399">
        <v>257312931.78</v>
      </c>
      <c r="E261" s="353">
        <v>3.8178067620779202E-2</v>
      </c>
      <c r="G261" s="461"/>
      <c r="H261" s="461"/>
    </row>
    <row r="262" spans="1:8" x14ac:dyDescent="0.25">
      <c r="A262" s="335" t="s">
        <v>2535</v>
      </c>
      <c r="B262" s="391">
        <v>550</v>
      </c>
      <c r="C262" s="392">
        <v>1.3695219123506E-2</v>
      </c>
      <c r="D262" s="399">
        <v>102637372.18000001</v>
      </c>
      <c r="E262" s="353">
        <v>1.52285254705247E-2</v>
      </c>
      <c r="G262" s="461"/>
      <c r="H262" s="461"/>
    </row>
    <row r="263" spans="1:8" x14ac:dyDescent="0.25">
      <c r="A263" s="335" t="s">
        <v>2536</v>
      </c>
      <c r="B263" s="391">
        <v>4</v>
      </c>
      <c r="C263" s="392">
        <v>9.9601593625497998E-5</v>
      </c>
      <c r="D263" s="399">
        <v>546423</v>
      </c>
      <c r="E263" s="353">
        <v>8.1073944085271603E-5</v>
      </c>
      <c r="G263" s="461"/>
      <c r="H263" s="461"/>
    </row>
    <row r="264" spans="1:8" x14ac:dyDescent="0.25">
      <c r="A264" s="335" t="s">
        <v>2537</v>
      </c>
      <c r="B264" s="391">
        <v>0</v>
      </c>
      <c r="C264" s="392">
        <v>0</v>
      </c>
      <c r="D264" s="399">
        <v>0</v>
      </c>
      <c r="E264" s="353">
        <v>0</v>
      </c>
      <c r="G264" s="461"/>
      <c r="H264" s="461"/>
    </row>
    <row r="265" spans="1:8" x14ac:dyDescent="0.25">
      <c r="A265" s="335" t="s">
        <v>2538</v>
      </c>
      <c r="B265" s="391">
        <v>0</v>
      </c>
      <c r="C265" s="392">
        <v>0</v>
      </c>
      <c r="D265" s="399">
        <v>0</v>
      </c>
      <c r="E265" s="353">
        <v>0</v>
      </c>
      <c r="G265" s="461"/>
      <c r="H265" s="461"/>
    </row>
    <row r="266" spans="1:8" x14ac:dyDescent="0.25">
      <c r="A266" s="335" t="s">
        <v>2539</v>
      </c>
      <c r="B266" s="391">
        <v>0</v>
      </c>
      <c r="C266" s="392">
        <v>0</v>
      </c>
      <c r="D266" s="399">
        <v>0</v>
      </c>
      <c r="E266" s="353">
        <v>0</v>
      </c>
      <c r="G266" s="461"/>
      <c r="H266" s="461"/>
    </row>
    <row r="267" spans="1:8" x14ac:dyDescent="0.25">
      <c r="A267" s="335" t="s">
        <v>2540</v>
      </c>
      <c r="B267" s="391">
        <v>0</v>
      </c>
      <c r="C267" s="392">
        <v>0</v>
      </c>
      <c r="D267" s="399">
        <v>0</v>
      </c>
      <c r="E267" s="353">
        <v>0</v>
      </c>
    </row>
    <row r="268" spans="1:8" x14ac:dyDescent="0.25">
      <c r="A268" s="335" t="s">
        <v>2541</v>
      </c>
      <c r="B268" s="391">
        <v>0</v>
      </c>
      <c r="C268" s="392">
        <v>0</v>
      </c>
      <c r="D268" s="399">
        <v>0</v>
      </c>
      <c r="E268" s="353">
        <v>0</v>
      </c>
    </row>
    <row r="269" spans="1:8" x14ac:dyDescent="0.25">
      <c r="A269" s="335" t="s">
        <v>2542</v>
      </c>
      <c r="B269" s="391">
        <v>0</v>
      </c>
      <c r="C269" s="392">
        <v>0</v>
      </c>
      <c r="D269" s="399">
        <v>0</v>
      </c>
      <c r="E269" s="353">
        <v>0</v>
      </c>
    </row>
    <row r="270" spans="1:8" x14ac:dyDescent="0.25">
      <c r="A270" s="393" t="s">
        <v>88</v>
      </c>
      <c r="B270" s="402">
        <v>40160</v>
      </c>
      <c r="C270" s="403">
        <v>1</v>
      </c>
      <c r="D270" s="404">
        <v>6739810257.9700003</v>
      </c>
      <c r="E270" s="405">
        <v>1</v>
      </c>
    </row>
    <row r="271" spans="1:8" x14ac:dyDescent="0.25">
      <c r="A271" s="326" t="s">
        <v>1180</v>
      </c>
    </row>
    <row r="272" spans="1:8" x14ac:dyDescent="0.25">
      <c r="A272" s="379" t="s">
        <v>2544</v>
      </c>
      <c r="B272" s="335" t="s">
        <v>2491</v>
      </c>
      <c r="C272" s="335" t="s">
        <v>2492</v>
      </c>
      <c r="D272" s="335" t="s">
        <v>2493</v>
      </c>
      <c r="E272" s="328" t="s">
        <v>2494</v>
      </c>
      <c r="G272" s="460" t="s">
        <v>1180</v>
      </c>
      <c r="H272" s="460"/>
    </row>
    <row r="273" spans="1:8" x14ac:dyDescent="0.25">
      <c r="A273" s="335" t="s">
        <v>2545</v>
      </c>
      <c r="B273" s="391">
        <v>122</v>
      </c>
      <c r="C273" s="392">
        <v>3.0378486055776901E-3</v>
      </c>
      <c r="D273" s="399">
        <v>278926</v>
      </c>
      <c r="E273" s="353">
        <v>4.13848445763236E-5</v>
      </c>
      <c r="G273" s="460"/>
      <c r="H273" s="460"/>
    </row>
    <row r="274" spans="1:8" x14ac:dyDescent="0.25">
      <c r="A274" s="335" t="s">
        <v>2546</v>
      </c>
      <c r="B274" s="391">
        <v>165</v>
      </c>
      <c r="C274" s="392">
        <v>4.10856573705179E-3</v>
      </c>
      <c r="D274" s="399">
        <v>1293787.3999999999</v>
      </c>
      <c r="E274" s="353">
        <v>1.91961991581301E-4</v>
      </c>
      <c r="G274" s="460"/>
      <c r="H274" s="460"/>
    </row>
    <row r="275" spans="1:8" x14ac:dyDescent="0.25">
      <c r="A275" s="335" t="s">
        <v>2547</v>
      </c>
      <c r="B275" s="391">
        <v>711</v>
      </c>
      <c r="C275" s="392">
        <v>1.7704183266932301E-2</v>
      </c>
      <c r="D275" s="399">
        <v>12977151.41</v>
      </c>
      <c r="E275" s="353">
        <v>1.92544758877361E-3</v>
      </c>
      <c r="G275" s="460"/>
      <c r="H275" s="460"/>
    </row>
    <row r="276" spans="1:8" x14ac:dyDescent="0.25">
      <c r="A276" s="335" t="s">
        <v>2548</v>
      </c>
      <c r="B276" s="391">
        <v>2295</v>
      </c>
      <c r="C276" s="392">
        <v>5.7146414342629501E-2</v>
      </c>
      <c r="D276" s="399">
        <v>89295055.700000003</v>
      </c>
      <c r="E276" s="353">
        <v>1.3248897562717901E-2</v>
      </c>
      <c r="G276" s="460"/>
      <c r="H276" s="460"/>
    </row>
    <row r="277" spans="1:8" x14ac:dyDescent="0.25">
      <c r="A277" s="335" t="s">
        <v>2549</v>
      </c>
      <c r="B277" s="391">
        <v>4007</v>
      </c>
      <c r="C277" s="392">
        <v>9.9775896414342605E-2</v>
      </c>
      <c r="D277" s="399">
        <v>252440101.03999999</v>
      </c>
      <c r="E277" s="353">
        <v>3.74550753474822E-2</v>
      </c>
      <c r="G277" s="460"/>
      <c r="H277" s="460"/>
    </row>
    <row r="278" spans="1:8" x14ac:dyDescent="0.25">
      <c r="A278" s="335" t="s">
        <v>2550</v>
      </c>
      <c r="B278" s="391">
        <v>4884</v>
      </c>
      <c r="C278" s="392">
        <v>0.121613545816733</v>
      </c>
      <c r="D278" s="399">
        <v>429325014.56</v>
      </c>
      <c r="E278" s="353">
        <v>6.3699866632345004E-2</v>
      </c>
      <c r="G278" s="460"/>
      <c r="H278" s="460"/>
    </row>
    <row r="279" spans="1:8" x14ac:dyDescent="0.25">
      <c r="A279" s="335" t="s">
        <v>2551</v>
      </c>
      <c r="B279" s="391">
        <v>9859</v>
      </c>
      <c r="C279" s="392">
        <v>0.24549302788844601</v>
      </c>
      <c r="D279" s="399">
        <v>1225748540.3099999</v>
      </c>
      <c r="E279" s="353">
        <v>0.18186692108439101</v>
      </c>
      <c r="G279" s="460"/>
      <c r="H279" s="460"/>
    </row>
    <row r="280" spans="1:8" x14ac:dyDescent="0.25">
      <c r="A280" s="335" t="s">
        <v>2552</v>
      </c>
      <c r="B280" s="391">
        <v>7037</v>
      </c>
      <c r="C280" s="392">
        <v>0.17522410358565699</v>
      </c>
      <c r="D280" s="399">
        <v>1217114194.04</v>
      </c>
      <c r="E280" s="353">
        <v>0.18058582474198501</v>
      </c>
      <c r="G280" s="460"/>
      <c r="H280" s="460"/>
    </row>
    <row r="281" spans="1:8" x14ac:dyDescent="0.25">
      <c r="A281" s="335" t="s">
        <v>2553</v>
      </c>
      <c r="B281" s="391">
        <v>4186</v>
      </c>
      <c r="C281" s="392">
        <v>0.104233067729084</v>
      </c>
      <c r="D281" s="399">
        <v>932784383.02999997</v>
      </c>
      <c r="E281" s="353">
        <v>0.138399205219013</v>
      </c>
      <c r="G281" s="460"/>
      <c r="H281" s="460"/>
    </row>
    <row r="282" spans="1:8" x14ac:dyDescent="0.25">
      <c r="A282" s="335" t="s">
        <v>2554</v>
      </c>
      <c r="B282" s="391">
        <v>2566</v>
      </c>
      <c r="C282" s="392">
        <v>6.3894422310756996E-2</v>
      </c>
      <c r="D282" s="399">
        <v>699036562.14999998</v>
      </c>
      <c r="E282" s="353">
        <v>0.103717543282969</v>
      </c>
      <c r="G282" s="460"/>
      <c r="H282" s="460"/>
    </row>
    <row r="283" spans="1:8" x14ac:dyDescent="0.25">
      <c r="A283" s="335" t="s">
        <v>2555</v>
      </c>
      <c r="B283" s="391">
        <v>1560</v>
      </c>
      <c r="C283" s="392">
        <v>3.8844621513944202E-2</v>
      </c>
      <c r="D283" s="399">
        <v>503039345.95999998</v>
      </c>
      <c r="E283" s="353">
        <v>7.4637018952446496E-2</v>
      </c>
      <c r="G283" s="460"/>
      <c r="H283" s="460"/>
    </row>
    <row r="284" spans="1:8" x14ac:dyDescent="0.25">
      <c r="A284" s="335" t="s">
        <v>2556</v>
      </c>
      <c r="B284" s="391">
        <v>968</v>
      </c>
      <c r="C284" s="392">
        <v>2.4103585657370499E-2</v>
      </c>
      <c r="D284" s="399">
        <v>360450275.08999997</v>
      </c>
      <c r="E284" s="353">
        <v>5.34807748725208E-2</v>
      </c>
      <c r="G284" s="460"/>
      <c r="H284" s="460"/>
    </row>
    <row r="285" spans="1:8" x14ac:dyDescent="0.25">
      <c r="A285" s="335" t="s">
        <v>2557</v>
      </c>
      <c r="B285" s="391">
        <v>584</v>
      </c>
      <c r="C285" s="392">
        <v>1.4541832669322701E-2</v>
      </c>
      <c r="D285" s="399">
        <v>246237735.72</v>
      </c>
      <c r="E285" s="353">
        <v>3.6534817197385903E-2</v>
      </c>
      <c r="G285" s="460"/>
      <c r="H285" s="460"/>
    </row>
    <row r="286" spans="1:8" x14ac:dyDescent="0.25">
      <c r="A286" s="335" t="s">
        <v>2558</v>
      </c>
      <c r="B286" s="391">
        <v>302</v>
      </c>
      <c r="C286" s="392">
        <v>7.5199203187251004E-3</v>
      </c>
      <c r="D286" s="399">
        <v>142554108.71000001</v>
      </c>
      <c r="E286" s="353">
        <v>2.1151056669796602E-2</v>
      </c>
      <c r="G286" s="460"/>
      <c r="H286" s="460"/>
    </row>
    <row r="287" spans="1:8" x14ac:dyDescent="0.25">
      <c r="A287" s="335" t="s">
        <v>2559</v>
      </c>
      <c r="B287" s="391">
        <v>373</v>
      </c>
      <c r="C287" s="392">
        <v>9.28784860557769E-3</v>
      </c>
      <c r="D287" s="399">
        <v>202245350.69</v>
      </c>
      <c r="E287" s="353">
        <v>3.0007573351318002E-2</v>
      </c>
      <c r="G287" s="460"/>
      <c r="H287" s="460"/>
    </row>
    <row r="288" spans="1:8" x14ac:dyDescent="0.25">
      <c r="A288" s="335" t="s">
        <v>2560</v>
      </c>
      <c r="B288" s="391">
        <v>168</v>
      </c>
      <c r="C288" s="392">
        <v>4.1832669322709199E-3</v>
      </c>
      <c r="D288" s="399">
        <v>108377891.73999999</v>
      </c>
      <c r="E288" s="353">
        <v>1.6080258581736801E-2</v>
      </c>
      <c r="G288" s="460"/>
      <c r="H288" s="460"/>
    </row>
    <row r="289" spans="1:8" x14ac:dyDescent="0.25">
      <c r="A289" s="335" t="s">
        <v>2561</v>
      </c>
      <c r="B289" s="391">
        <v>155</v>
      </c>
      <c r="C289" s="392">
        <v>3.85956175298805E-3</v>
      </c>
      <c r="D289" s="399">
        <v>115655710.42</v>
      </c>
      <c r="E289" s="353">
        <v>1.7160084036970301E-2</v>
      </c>
    </row>
    <row r="290" spans="1:8" x14ac:dyDescent="0.25">
      <c r="A290" s="335" t="s">
        <v>2562</v>
      </c>
      <c r="B290" s="391">
        <v>110</v>
      </c>
      <c r="C290" s="392">
        <v>2.7390438247012002E-3</v>
      </c>
      <c r="D290" s="399">
        <v>92605442.989999995</v>
      </c>
      <c r="E290" s="353">
        <v>1.3740066774208E-2</v>
      </c>
    </row>
    <row r="291" spans="1:8" x14ac:dyDescent="0.25">
      <c r="A291" s="335" t="s">
        <v>2563</v>
      </c>
      <c r="B291" s="391">
        <v>65</v>
      </c>
      <c r="C291" s="392">
        <v>1.6185258964143401E-3</v>
      </c>
      <c r="D291" s="399">
        <v>61153793.850000001</v>
      </c>
      <c r="E291" s="353">
        <v>9.0735186168904493E-3</v>
      </c>
    </row>
    <row r="292" spans="1:8" x14ac:dyDescent="0.25">
      <c r="A292" s="335" t="s">
        <v>2564</v>
      </c>
      <c r="B292" s="391">
        <v>43</v>
      </c>
      <c r="C292" s="392">
        <v>1.0707171314740999E-3</v>
      </c>
      <c r="D292" s="399">
        <v>47196887.159999996</v>
      </c>
      <c r="E292" s="353">
        <v>7.0027026508926501E-3</v>
      </c>
    </row>
    <row r="293" spans="1:8" x14ac:dyDescent="0.25">
      <c r="A293" s="393" t="s">
        <v>88</v>
      </c>
      <c r="B293" s="402">
        <v>40160</v>
      </c>
      <c r="C293" s="403">
        <v>1</v>
      </c>
      <c r="D293" s="404">
        <v>6739810257.9700003</v>
      </c>
      <c r="E293" s="405">
        <v>1</v>
      </c>
    </row>
    <row r="294" spans="1:8" x14ac:dyDescent="0.25">
      <c r="A294" s="326" t="s">
        <v>1180</v>
      </c>
    </row>
    <row r="295" spans="1:8" x14ac:dyDescent="0.25">
      <c r="A295" s="379" t="s">
        <v>2565</v>
      </c>
      <c r="B295" s="335" t="s">
        <v>2491</v>
      </c>
      <c r="C295" s="335" t="s">
        <v>2492</v>
      </c>
      <c r="D295" s="335" t="s">
        <v>2493</v>
      </c>
      <c r="E295" s="328" t="s">
        <v>2494</v>
      </c>
      <c r="G295" s="460" t="s">
        <v>1180</v>
      </c>
      <c r="H295" s="460"/>
    </row>
    <row r="296" spans="1:8" x14ac:dyDescent="0.25">
      <c r="A296" s="335" t="s">
        <v>2566</v>
      </c>
      <c r="B296" s="391">
        <v>1212</v>
      </c>
      <c r="C296" s="392">
        <v>3.0179282868525899E-2</v>
      </c>
      <c r="D296" s="399">
        <v>194753246.15000001</v>
      </c>
      <c r="E296" s="353">
        <v>2.8895953846727201E-2</v>
      </c>
      <c r="G296" s="460"/>
      <c r="H296" s="460"/>
    </row>
    <row r="297" spans="1:8" x14ac:dyDescent="0.25">
      <c r="A297" s="335" t="s">
        <v>2567</v>
      </c>
      <c r="B297" s="391">
        <v>2920</v>
      </c>
      <c r="C297" s="392">
        <v>7.2709163346613495E-2</v>
      </c>
      <c r="D297" s="399">
        <v>406850135.12</v>
      </c>
      <c r="E297" s="353">
        <v>6.0365220910913502E-2</v>
      </c>
      <c r="G297" s="460"/>
      <c r="H297" s="460"/>
    </row>
    <row r="298" spans="1:8" x14ac:dyDescent="0.25">
      <c r="A298" s="335" t="s">
        <v>2568</v>
      </c>
      <c r="B298" s="391">
        <v>6323</v>
      </c>
      <c r="C298" s="392">
        <v>0.15744521912350601</v>
      </c>
      <c r="D298" s="399">
        <v>1662787609.9100001</v>
      </c>
      <c r="E298" s="353">
        <v>0.246711338489642</v>
      </c>
      <c r="G298" s="460"/>
      <c r="H298" s="460"/>
    </row>
    <row r="299" spans="1:8" x14ac:dyDescent="0.25">
      <c r="A299" s="335" t="s">
        <v>2569</v>
      </c>
      <c r="B299" s="391">
        <v>1937</v>
      </c>
      <c r="C299" s="392">
        <v>4.8232071713147397E-2</v>
      </c>
      <c r="D299" s="399">
        <v>207231999.38999999</v>
      </c>
      <c r="E299" s="353">
        <v>3.0747453037708702E-2</v>
      </c>
      <c r="G299" s="460"/>
      <c r="H299" s="460"/>
    </row>
    <row r="300" spans="1:8" x14ac:dyDescent="0.25">
      <c r="A300" s="335" t="s">
        <v>2570</v>
      </c>
      <c r="B300" s="391">
        <v>3939</v>
      </c>
      <c r="C300" s="392">
        <v>9.8082669322709204E-2</v>
      </c>
      <c r="D300" s="399">
        <v>519859431.27999997</v>
      </c>
      <c r="E300" s="353">
        <v>7.7132650828745902E-2</v>
      </c>
      <c r="G300" s="460"/>
      <c r="H300" s="460"/>
    </row>
    <row r="301" spans="1:8" x14ac:dyDescent="0.25">
      <c r="A301" s="335" t="s">
        <v>2571</v>
      </c>
      <c r="B301" s="391">
        <v>0</v>
      </c>
      <c r="C301" s="392">
        <v>0</v>
      </c>
      <c r="D301" s="399">
        <v>0</v>
      </c>
      <c r="E301" s="353">
        <v>0</v>
      </c>
      <c r="G301" s="460"/>
      <c r="H301" s="460"/>
    </row>
    <row r="302" spans="1:8" x14ac:dyDescent="0.25">
      <c r="A302" s="335" t="s">
        <v>2572</v>
      </c>
      <c r="B302" s="391">
        <v>7954</v>
      </c>
      <c r="C302" s="392">
        <v>0.19805776892430299</v>
      </c>
      <c r="D302" s="399">
        <v>1666627262.5599999</v>
      </c>
      <c r="E302" s="353">
        <v>0.24728103592963499</v>
      </c>
      <c r="G302" s="460"/>
      <c r="H302" s="460"/>
    </row>
    <row r="303" spans="1:8" x14ac:dyDescent="0.25">
      <c r="A303" s="335" t="s">
        <v>2573</v>
      </c>
      <c r="B303" s="391">
        <v>3363</v>
      </c>
      <c r="C303" s="392">
        <v>8.3740039840637506E-2</v>
      </c>
      <c r="D303" s="399">
        <v>564614824.03999996</v>
      </c>
      <c r="E303" s="353">
        <v>8.3773103756493494E-2</v>
      </c>
      <c r="G303" s="460"/>
      <c r="H303" s="460"/>
    </row>
    <row r="304" spans="1:8" x14ac:dyDescent="0.25">
      <c r="A304" s="335" t="s">
        <v>2574</v>
      </c>
      <c r="B304" s="391">
        <v>5020</v>
      </c>
      <c r="C304" s="392">
        <v>0.125</v>
      </c>
      <c r="D304" s="399">
        <v>537350894.89999998</v>
      </c>
      <c r="E304" s="353">
        <v>7.9727896533076506E-2</v>
      </c>
      <c r="G304" s="460"/>
      <c r="H304" s="460"/>
    </row>
    <row r="305" spans="1:8" x14ac:dyDescent="0.25">
      <c r="A305" s="335" t="s">
        <v>2575</v>
      </c>
      <c r="B305" s="391">
        <v>1367</v>
      </c>
      <c r="C305" s="392">
        <v>3.4038844621513902E-2</v>
      </c>
      <c r="D305" s="399">
        <v>170610780.52000001</v>
      </c>
      <c r="E305" s="353">
        <v>2.5313884811259801E-2</v>
      </c>
      <c r="G305" s="460"/>
      <c r="H305" s="460"/>
    </row>
    <row r="306" spans="1:8" x14ac:dyDescent="0.25">
      <c r="A306" s="335" t="s">
        <v>2576</v>
      </c>
      <c r="B306" s="391">
        <v>2804</v>
      </c>
      <c r="C306" s="392">
        <v>6.98207171314741E-2</v>
      </c>
      <c r="D306" s="399">
        <v>403308402.41000003</v>
      </c>
      <c r="E306" s="353">
        <v>5.9839726486821697E-2</v>
      </c>
      <c r="G306" s="460"/>
      <c r="H306" s="460"/>
    </row>
    <row r="307" spans="1:8" x14ac:dyDescent="0.25">
      <c r="A307" s="335" t="s">
        <v>2577</v>
      </c>
      <c r="B307" s="391">
        <v>3321</v>
      </c>
      <c r="C307" s="392">
        <v>8.26942231075697E-2</v>
      </c>
      <c r="D307" s="399">
        <v>405815671.69</v>
      </c>
      <c r="E307" s="353">
        <v>6.0211735368976102E-2</v>
      </c>
    </row>
    <row r="308" spans="1:8" x14ac:dyDescent="0.25">
      <c r="A308" s="335" t="s">
        <v>86</v>
      </c>
      <c r="B308" s="391">
        <v>0</v>
      </c>
      <c r="C308" s="392">
        <v>0</v>
      </c>
      <c r="D308" s="399">
        <v>0</v>
      </c>
      <c r="E308" s="353">
        <v>0</v>
      </c>
    </row>
    <row r="309" spans="1:8" x14ac:dyDescent="0.25">
      <c r="A309" s="393" t="s">
        <v>88</v>
      </c>
      <c r="B309" s="402">
        <v>40160</v>
      </c>
      <c r="C309" s="403">
        <v>1</v>
      </c>
      <c r="D309" s="404">
        <v>6739810257.9700003</v>
      </c>
      <c r="E309" s="405">
        <v>1</v>
      </c>
    </row>
    <row r="310" spans="1:8" x14ac:dyDescent="0.25">
      <c r="A310" s="326" t="s">
        <v>1180</v>
      </c>
    </row>
    <row r="311" spans="1:8" x14ac:dyDescent="0.25">
      <c r="A311" s="379" t="s">
        <v>2578</v>
      </c>
      <c r="B311" s="335" t="s">
        <v>2491</v>
      </c>
      <c r="C311" s="335" t="s">
        <v>2492</v>
      </c>
      <c r="D311" s="335" t="s">
        <v>2493</v>
      </c>
      <c r="E311" s="328" t="s">
        <v>2494</v>
      </c>
      <c r="G311" s="460" t="s">
        <v>1180</v>
      </c>
      <c r="H311" s="460"/>
    </row>
    <row r="312" spans="1:8" x14ac:dyDescent="0.25">
      <c r="A312" s="335" t="s">
        <v>2579</v>
      </c>
      <c r="B312" s="391">
        <v>33686</v>
      </c>
      <c r="C312" s="392">
        <v>0.83879482071713096</v>
      </c>
      <c r="D312" s="399">
        <v>5335199292.5799999</v>
      </c>
      <c r="E312" s="353">
        <v>0.79159488002959599</v>
      </c>
      <c r="G312" s="460"/>
      <c r="H312" s="460"/>
    </row>
    <row r="313" spans="1:8" x14ac:dyDescent="0.25">
      <c r="A313" s="335" t="s">
        <v>2580</v>
      </c>
      <c r="B313" s="391">
        <v>458</v>
      </c>
      <c r="C313" s="392">
        <v>1.14043824701195E-2</v>
      </c>
      <c r="D313" s="399">
        <v>119208158.14</v>
      </c>
      <c r="E313" s="353">
        <v>1.76871682699128E-2</v>
      </c>
      <c r="G313" s="460"/>
      <c r="H313" s="460"/>
    </row>
    <row r="314" spans="1:8" x14ac:dyDescent="0.25">
      <c r="A314" s="335" t="s">
        <v>2581</v>
      </c>
      <c r="B314" s="391">
        <v>6016</v>
      </c>
      <c r="C314" s="392">
        <v>0.14980079681274899</v>
      </c>
      <c r="D314" s="399">
        <v>1285402807.25</v>
      </c>
      <c r="E314" s="353">
        <v>0.19071795170049199</v>
      </c>
      <c r="G314" s="460"/>
      <c r="H314" s="460"/>
    </row>
    <row r="315" spans="1:8" x14ac:dyDescent="0.25">
      <c r="A315" s="335" t="s">
        <v>2582</v>
      </c>
      <c r="B315" s="391">
        <v>0</v>
      </c>
      <c r="C315" s="392">
        <v>0</v>
      </c>
      <c r="D315" s="399">
        <v>0</v>
      </c>
      <c r="E315" s="353">
        <v>0</v>
      </c>
    </row>
    <row r="316" spans="1:8" x14ac:dyDescent="0.25">
      <c r="A316" s="393" t="s">
        <v>88</v>
      </c>
      <c r="B316" s="402">
        <v>40160</v>
      </c>
      <c r="C316" s="403">
        <v>0.999999999999999</v>
      </c>
      <c r="D316" s="404">
        <v>6739810257.9700003</v>
      </c>
      <c r="E316" s="405">
        <v>1</v>
      </c>
    </row>
    <row r="317" spans="1:8" x14ac:dyDescent="0.25">
      <c r="A317" s="326" t="s">
        <v>1180</v>
      </c>
    </row>
    <row r="318" spans="1:8" x14ac:dyDescent="0.25">
      <c r="A318" s="379" t="s">
        <v>2583</v>
      </c>
      <c r="B318" s="335" t="s">
        <v>2491</v>
      </c>
      <c r="C318" s="335" t="s">
        <v>2492</v>
      </c>
      <c r="D318" s="335" t="s">
        <v>2493</v>
      </c>
      <c r="E318" s="328" t="s">
        <v>2494</v>
      </c>
      <c r="G318" s="460" t="s">
        <v>1180</v>
      </c>
      <c r="H318" s="460"/>
    </row>
    <row r="319" spans="1:8" x14ac:dyDescent="0.25">
      <c r="A319" s="335" t="s">
        <v>2584</v>
      </c>
      <c r="B319" s="391">
        <v>1393</v>
      </c>
      <c r="C319" s="392">
        <v>3.4686254980079698E-2</v>
      </c>
      <c r="D319" s="399">
        <v>284895063.27999997</v>
      </c>
      <c r="E319" s="353">
        <v>4.2270487205942398E-2</v>
      </c>
      <c r="G319" s="460"/>
      <c r="H319" s="460"/>
    </row>
    <row r="320" spans="1:8" x14ac:dyDescent="0.25">
      <c r="A320" s="335" t="s">
        <v>2585</v>
      </c>
      <c r="B320" s="391">
        <v>5362</v>
      </c>
      <c r="C320" s="392">
        <v>0.13351593625498001</v>
      </c>
      <c r="D320" s="399">
        <v>1253365906.6099999</v>
      </c>
      <c r="E320" s="353">
        <v>0.185964568531861</v>
      </c>
      <c r="G320" s="460"/>
      <c r="H320" s="460"/>
    </row>
    <row r="321" spans="1:8" x14ac:dyDescent="0.25">
      <c r="A321" s="335" t="s">
        <v>2586</v>
      </c>
      <c r="B321" s="391">
        <v>5102</v>
      </c>
      <c r="C321" s="392">
        <v>0.12704183266932301</v>
      </c>
      <c r="D321" s="399">
        <v>872661753.5</v>
      </c>
      <c r="E321" s="353">
        <v>0.12947868264808399</v>
      </c>
      <c r="G321" s="460"/>
      <c r="H321" s="460"/>
    </row>
    <row r="322" spans="1:8" x14ac:dyDescent="0.25">
      <c r="A322" s="335" t="s">
        <v>2587</v>
      </c>
      <c r="B322" s="391">
        <v>8157</v>
      </c>
      <c r="C322" s="392">
        <v>0.20311254980079699</v>
      </c>
      <c r="D322" s="399">
        <v>1325620044.72</v>
      </c>
      <c r="E322" s="353">
        <v>0.19668506886413001</v>
      </c>
      <c r="G322" s="460"/>
      <c r="H322" s="460"/>
    </row>
    <row r="323" spans="1:8" x14ac:dyDescent="0.25">
      <c r="A323" s="335" t="s">
        <v>2588</v>
      </c>
      <c r="B323" s="391">
        <v>6688</v>
      </c>
      <c r="C323" s="392">
        <v>0.166533864541833</v>
      </c>
      <c r="D323" s="399">
        <v>1084480297.3900001</v>
      </c>
      <c r="E323" s="353">
        <v>0.16090665106003199</v>
      </c>
      <c r="G323" s="460"/>
      <c r="H323" s="460"/>
    </row>
    <row r="324" spans="1:8" x14ac:dyDescent="0.25">
      <c r="A324" s="335" t="s">
        <v>2589</v>
      </c>
      <c r="B324" s="391">
        <v>3371</v>
      </c>
      <c r="C324" s="392">
        <v>8.3939243027888397E-2</v>
      </c>
      <c r="D324" s="399">
        <v>533212151.32999998</v>
      </c>
      <c r="E324" s="353">
        <v>7.9113822336387404E-2</v>
      </c>
      <c r="G324" s="460"/>
      <c r="H324" s="460"/>
    </row>
    <row r="325" spans="1:8" x14ac:dyDescent="0.25">
      <c r="A325" s="335" t="s">
        <v>2590</v>
      </c>
      <c r="B325" s="391">
        <v>3070</v>
      </c>
      <c r="C325" s="392">
        <v>7.6444223107569695E-2</v>
      </c>
      <c r="D325" s="399">
        <v>479244510.76999998</v>
      </c>
      <c r="E325" s="353">
        <v>7.1106528585620193E-2</v>
      </c>
      <c r="G325" s="460"/>
      <c r="H325" s="460"/>
    </row>
    <row r="326" spans="1:8" x14ac:dyDescent="0.25">
      <c r="A326" s="335" t="s">
        <v>2591</v>
      </c>
      <c r="B326" s="391">
        <v>2756</v>
      </c>
      <c r="C326" s="392">
        <v>6.8625498007968105E-2</v>
      </c>
      <c r="D326" s="399">
        <v>402507133.75</v>
      </c>
      <c r="E326" s="353">
        <v>5.9720840549483602E-2</v>
      </c>
      <c r="G326" s="460"/>
      <c r="H326" s="460"/>
    </row>
    <row r="327" spans="1:8" x14ac:dyDescent="0.25">
      <c r="A327" s="335" t="s">
        <v>2592</v>
      </c>
      <c r="B327" s="391">
        <v>1684</v>
      </c>
      <c r="C327" s="392">
        <v>4.1932270916334703E-2</v>
      </c>
      <c r="D327" s="399">
        <v>215915021.24000001</v>
      </c>
      <c r="E327" s="353">
        <v>3.2035771479571699E-2</v>
      </c>
      <c r="G327" s="460"/>
      <c r="H327" s="460"/>
    </row>
    <row r="328" spans="1:8" x14ac:dyDescent="0.25">
      <c r="A328" s="335" t="s">
        <v>2593</v>
      </c>
      <c r="B328" s="391">
        <v>901</v>
      </c>
      <c r="C328" s="392">
        <v>2.24352589641434E-2</v>
      </c>
      <c r="D328" s="399">
        <v>122144949.73999999</v>
      </c>
      <c r="E328" s="353">
        <v>1.8122906293327801E-2</v>
      </c>
      <c r="G328" s="460"/>
      <c r="H328" s="460"/>
    </row>
    <row r="329" spans="1:8" x14ac:dyDescent="0.25">
      <c r="A329" s="335" t="s">
        <v>2594</v>
      </c>
      <c r="B329" s="391">
        <v>1342</v>
      </c>
      <c r="C329" s="392">
        <v>3.3416334661354602E-2</v>
      </c>
      <c r="D329" s="399">
        <v>144316792.00999999</v>
      </c>
      <c r="E329" s="353">
        <v>2.1412589744546798E-2</v>
      </c>
    </row>
    <row r="330" spans="1:8" x14ac:dyDescent="0.25">
      <c r="A330" s="335" t="s">
        <v>2595</v>
      </c>
      <c r="B330" s="391">
        <v>152</v>
      </c>
      <c r="C330" s="392">
        <v>3.7848605577689202E-3</v>
      </c>
      <c r="D330" s="399">
        <v>14306889.550000001</v>
      </c>
      <c r="E330" s="353">
        <v>2.1227436682036802E-3</v>
      </c>
    </row>
    <row r="331" spans="1:8" x14ac:dyDescent="0.25">
      <c r="A331" s="335" t="s">
        <v>2596</v>
      </c>
      <c r="B331" s="391">
        <v>182</v>
      </c>
      <c r="C331" s="392">
        <v>4.5318725099601602E-3</v>
      </c>
      <c r="D331" s="399">
        <v>7139744.0800000001</v>
      </c>
      <c r="E331" s="353">
        <v>1.0593390328098699E-3</v>
      </c>
    </row>
    <row r="332" spans="1:8" x14ac:dyDescent="0.25">
      <c r="A332" s="393" t="s">
        <v>88</v>
      </c>
      <c r="B332" s="402">
        <v>40160</v>
      </c>
      <c r="C332" s="403">
        <v>1</v>
      </c>
      <c r="D332" s="404">
        <v>6739810257.9700003</v>
      </c>
      <c r="E332" s="405">
        <v>1</v>
      </c>
    </row>
    <row r="333" spans="1:8" x14ac:dyDescent="0.25">
      <c r="A333" s="326" t="s">
        <v>1180</v>
      </c>
    </row>
    <row r="334" spans="1:8" x14ac:dyDescent="0.25">
      <c r="A334" s="379" t="s">
        <v>2597</v>
      </c>
      <c r="B334" s="335" t="s">
        <v>2491</v>
      </c>
      <c r="C334" s="335" t="s">
        <v>2492</v>
      </c>
      <c r="D334" s="335" t="s">
        <v>2493</v>
      </c>
      <c r="E334" s="328" t="s">
        <v>2494</v>
      </c>
      <c r="G334" s="460" t="s">
        <v>1180</v>
      </c>
      <c r="H334" s="460"/>
    </row>
    <row r="335" spans="1:8" x14ac:dyDescent="0.25">
      <c r="A335" s="335" t="s">
        <v>2598</v>
      </c>
      <c r="B335" s="391">
        <v>38621</v>
      </c>
      <c r="C335" s="392">
        <v>0.96167828685259005</v>
      </c>
      <c r="D335" s="399">
        <v>6583434999.1400003</v>
      </c>
      <c r="E335" s="353">
        <v>0.97679826985558205</v>
      </c>
      <c r="G335" s="460"/>
      <c r="H335" s="460"/>
    </row>
    <row r="336" spans="1:8" x14ac:dyDescent="0.25">
      <c r="A336" s="335" t="s">
        <v>2599</v>
      </c>
      <c r="B336" s="391">
        <v>1389</v>
      </c>
      <c r="C336" s="392">
        <v>3.4586653386454197E-2</v>
      </c>
      <c r="D336" s="399">
        <v>126215521.95999999</v>
      </c>
      <c r="E336" s="353">
        <v>1.8726865761650599E-2</v>
      </c>
      <c r="G336" s="460"/>
      <c r="H336" s="460"/>
    </row>
    <row r="337" spans="1:8" x14ac:dyDescent="0.25">
      <c r="A337" s="335" t="s">
        <v>2600</v>
      </c>
      <c r="B337" s="391">
        <v>150</v>
      </c>
      <c r="C337" s="392">
        <v>3.7350597609561798E-3</v>
      </c>
      <c r="D337" s="399">
        <v>30159736.870000001</v>
      </c>
      <c r="E337" s="353">
        <v>4.4748643827673502E-3</v>
      </c>
      <c r="G337" s="460"/>
      <c r="H337" s="460"/>
    </row>
    <row r="338" spans="1:8" x14ac:dyDescent="0.25">
      <c r="A338" s="335" t="s">
        <v>2601</v>
      </c>
      <c r="B338" s="391">
        <v>0</v>
      </c>
      <c r="C338" s="392">
        <v>0</v>
      </c>
      <c r="D338" s="399">
        <v>0</v>
      </c>
      <c r="E338" s="353">
        <v>0</v>
      </c>
    </row>
    <row r="339" spans="1:8" x14ac:dyDescent="0.25">
      <c r="A339" s="393" t="s">
        <v>88</v>
      </c>
      <c r="B339" s="402">
        <v>40160</v>
      </c>
      <c r="C339" s="403">
        <v>1</v>
      </c>
      <c r="D339" s="404">
        <v>6739810257.9700003</v>
      </c>
      <c r="E339" s="405">
        <v>1</v>
      </c>
    </row>
    <row r="340" spans="1:8" x14ac:dyDescent="0.25">
      <c r="A340" s="326" t="s">
        <v>1180</v>
      </c>
    </row>
    <row r="341" spans="1:8" x14ac:dyDescent="0.25">
      <c r="A341" s="379" t="s">
        <v>2602</v>
      </c>
      <c r="B341" s="335" t="s">
        <v>2491</v>
      </c>
      <c r="C341" s="335" t="s">
        <v>2492</v>
      </c>
      <c r="D341" s="335" t="s">
        <v>2493</v>
      </c>
      <c r="E341" s="328" t="s">
        <v>2494</v>
      </c>
      <c r="G341" s="460" t="s">
        <v>1180</v>
      </c>
      <c r="H341" s="460"/>
    </row>
    <row r="342" spans="1:8" x14ac:dyDescent="0.25">
      <c r="A342" s="335" t="s">
        <v>2603</v>
      </c>
      <c r="B342" s="391">
        <v>34913</v>
      </c>
      <c r="C342" s="392">
        <v>0.86934760956175305</v>
      </c>
      <c r="D342" s="399">
        <v>5959751222.3299999</v>
      </c>
      <c r="E342" s="353">
        <v>0.88426097979278295</v>
      </c>
      <c r="G342" s="460"/>
      <c r="H342" s="460"/>
    </row>
    <row r="343" spans="1:8" x14ac:dyDescent="0.25">
      <c r="A343" s="335" t="s">
        <v>2604</v>
      </c>
      <c r="B343" s="391">
        <v>5247</v>
      </c>
      <c r="C343" s="392">
        <v>0.130652390438247</v>
      </c>
      <c r="D343" s="399">
        <v>780059035.63999999</v>
      </c>
      <c r="E343" s="353">
        <v>0.11573902020721701</v>
      </c>
      <c r="G343" s="460"/>
      <c r="H343" s="460"/>
    </row>
    <row r="344" spans="1:8" x14ac:dyDescent="0.25">
      <c r="A344" s="335" t="s">
        <v>2605</v>
      </c>
      <c r="B344" s="391">
        <v>0</v>
      </c>
      <c r="C344" s="392">
        <v>0</v>
      </c>
      <c r="D344" s="399">
        <v>0</v>
      </c>
      <c r="E344" s="353">
        <v>0</v>
      </c>
    </row>
    <row r="345" spans="1:8" x14ac:dyDescent="0.25">
      <c r="A345" s="393" t="s">
        <v>88</v>
      </c>
      <c r="B345" s="402">
        <v>40160</v>
      </c>
      <c r="C345" s="403">
        <v>1</v>
      </c>
      <c r="D345" s="404">
        <v>6739810257.9700003</v>
      </c>
      <c r="E345" s="405">
        <v>1</v>
      </c>
    </row>
    <row r="346" spans="1:8" x14ac:dyDescent="0.25">
      <c r="A346" s="326" t="s">
        <v>1180</v>
      </c>
    </row>
    <row r="347" spans="1:8" x14ac:dyDescent="0.25">
      <c r="A347" s="379" t="s">
        <v>2606</v>
      </c>
      <c r="B347" s="335" t="s">
        <v>2491</v>
      </c>
      <c r="C347" s="335" t="s">
        <v>2492</v>
      </c>
      <c r="D347" s="335" t="s">
        <v>2493</v>
      </c>
      <c r="E347" s="328" t="s">
        <v>2494</v>
      </c>
      <c r="G347" s="460" t="s">
        <v>1180</v>
      </c>
      <c r="H347" s="460"/>
    </row>
    <row r="348" spans="1:8" x14ac:dyDescent="0.25">
      <c r="A348" s="335" t="s">
        <v>2607</v>
      </c>
      <c r="B348" s="391">
        <v>40160</v>
      </c>
      <c r="C348" s="392">
        <v>1</v>
      </c>
      <c r="D348" s="399">
        <v>6739810257.9700003</v>
      </c>
      <c r="E348" s="353">
        <v>1</v>
      </c>
      <c r="G348" s="460"/>
      <c r="H348" s="460"/>
    </row>
    <row r="349" spans="1:8" x14ac:dyDescent="0.25">
      <c r="A349" s="335" t="s">
        <v>2608</v>
      </c>
      <c r="B349" s="391">
        <v>0</v>
      </c>
      <c r="C349" s="392">
        <v>0</v>
      </c>
      <c r="D349" s="399">
        <v>0</v>
      </c>
      <c r="E349" s="353">
        <v>0</v>
      </c>
      <c r="G349" s="460"/>
      <c r="H349" s="460"/>
    </row>
    <row r="350" spans="1:8" x14ac:dyDescent="0.25">
      <c r="A350" s="335" t="s">
        <v>2609</v>
      </c>
      <c r="B350" s="391">
        <v>0</v>
      </c>
      <c r="C350" s="392">
        <v>0</v>
      </c>
      <c r="D350" s="399">
        <v>0</v>
      </c>
      <c r="E350" s="353">
        <v>0</v>
      </c>
    </row>
    <row r="351" spans="1:8" x14ac:dyDescent="0.25">
      <c r="A351" s="393" t="s">
        <v>88</v>
      </c>
      <c r="B351" s="402">
        <v>40160</v>
      </c>
      <c r="C351" s="403">
        <v>1</v>
      </c>
      <c r="D351" s="404">
        <v>6739810257.9700003</v>
      </c>
      <c r="E351" s="405">
        <v>1</v>
      </c>
    </row>
    <row r="352" spans="1:8" x14ac:dyDescent="0.25">
      <c r="A352" s="326" t="s">
        <v>1180</v>
      </c>
    </row>
    <row r="353" spans="1:8" x14ac:dyDescent="0.25">
      <c r="A353" s="379" t="s">
        <v>2610</v>
      </c>
      <c r="B353" s="335" t="s">
        <v>2491</v>
      </c>
      <c r="C353" s="335" t="s">
        <v>2492</v>
      </c>
      <c r="D353" s="335" t="s">
        <v>2493</v>
      </c>
      <c r="E353" s="328" t="s">
        <v>2494</v>
      </c>
      <c r="G353" s="460" t="s">
        <v>1180</v>
      </c>
      <c r="H353" s="460"/>
    </row>
    <row r="354" spans="1:8" x14ac:dyDescent="0.25">
      <c r="A354" s="335" t="s">
        <v>2611</v>
      </c>
      <c r="B354" s="391">
        <v>453</v>
      </c>
      <c r="C354" s="392">
        <v>1.12798804780877E-2</v>
      </c>
      <c r="D354" s="399">
        <v>28403399.489999998</v>
      </c>
      <c r="E354" s="353">
        <v>4.2142728656807899E-3</v>
      </c>
      <c r="G354" s="460"/>
      <c r="H354" s="460"/>
    </row>
    <row r="355" spans="1:8" x14ac:dyDescent="0.25">
      <c r="A355" s="335" t="s">
        <v>2612</v>
      </c>
      <c r="B355" s="391">
        <v>1180</v>
      </c>
      <c r="C355" s="392">
        <v>2.93824701195219E-2</v>
      </c>
      <c r="D355" s="399">
        <v>100382465.09</v>
      </c>
      <c r="E355" s="353">
        <v>1.4893960103890901E-2</v>
      </c>
      <c r="G355" s="460"/>
      <c r="H355" s="460"/>
    </row>
    <row r="356" spans="1:8" x14ac:dyDescent="0.25">
      <c r="A356" s="335" t="s">
        <v>2613</v>
      </c>
      <c r="B356" s="391">
        <v>4881</v>
      </c>
      <c r="C356" s="392">
        <v>0.121538844621514</v>
      </c>
      <c r="D356" s="399">
        <v>542098023.29999995</v>
      </c>
      <c r="E356" s="353">
        <v>8.0432238082512E-2</v>
      </c>
      <c r="G356" s="460"/>
      <c r="H356" s="460"/>
    </row>
    <row r="357" spans="1:8" x14ac:dyDescent="0.25">
      <c r="A357" s="335" t="s">
        <v>2614</v>
      </c>
      <c r="B357" s="391">
        <v>7365</v>
      </c>
      <c r="C357" s="392">
        <v>0.18339143426294799</v>
      </c>
      <c r="D357" s="399">
        <v>1055206005.3099999</v>
      </c>
      <c r="E357" s="353">
        <v>0.156563162006258</v>
      </c>
      <c r="G357" s="460"/>
      <c r="H357" s="460"/>
    </row>
    <row r="358" spans="1:8" x14ac:dyDescent="0.25">
      <c r="A358" s="335" t="s">
        <v>2615</v>
      </c>
      <c r="B358" s="391">
        <v>9080</v>
      </c>
      <c r="C358" s="392">
        <v>0.22609561752988</v>
      </c>
      <c r="D358" s="399">
        <v>1583034924.0699999</v>
      </c>
      <c r="E358" s="353">
        <v>0.234878262662961</v>
      </c>
      <c r="G358" s="460"/>
      <c r="H358" s="460"/>
    </row>
    <row r="359" spans="1:8" x14ac:dyDescent="0.25">
      <c r="A359" s="335" t="s">
        <v>2616</v>
      </c>
      <c r="B359" s="391">
        <v>8322</v>
      </c>
      <c r="C359" s="392">
        <v>0.207221115537849</v>
      </c>
      <c r="D359" s="399">
        <v>1624993809.4300001</v>
      </c>
      <c r="E359" s="353">
        <v>0.241103791832775</v>
      </c>
      <c r="G359" s="460"/>
      <c r="H359" s="460"/>
    </row>
    <row r="360" spans="1:8" x14ac:dyDescent="0.25">
      <c r="A360" s="335" t="s">
        <v>2617</v>
      </c>
      <c r="B360" s="391">
        <v>5233</v>
      </c>
      <c r="C360" s="392">
        <v>0.13030378486055799</v>
      </c>
      <c r="D360" s="399">
        <v>1067738701.4299999</v>
      </c>
      <c r="E360" s="353">
        <v>0.15842266481721401</v>
      </c>
    </row>
    <row r="361" spans="1:8" x14ac:dyDescent="0.25">
      <c r="A361" s="335" t="s">
        <v>2618</v>
      </c>
      <c r="B361" s="391">
        <v>3646</v>
      </c>
      <c r="C361" s="392">
        <v>9.0786852589641406E-2</v>
      </c>
      <c r="D361" s="399">
        <v>737952929.85000002</v>
      </c>
      <c r="E361" s="353">
        <v>0.109491647628708</v>
      </c>
    </row>
    <row r="362" spans="1:8" x14ac:dyDescent="0.25">
      <c r="A362" s="393" t="s">
        <v>88</v>
      </c>
      <c r="B362" s="402">
        <v>40160</v>
      </c>
      <c r="C362" s="403">
        <v>1</v>
      </c>
      <c r="D362" s="404">
        <v>6739810257.9700003</v>
      </c>
      <c r="E362" s="405">
        <v>1</v>
      </c>
    </row>
    <row r="363" spans="1:8" x14ac:dyDescent="0.25">
      <c r="A363" s="326" t="s">
        <v>1180</v>
      </c>
    </row>
    <row r="364" spans="1:8" x14ac:dyDescent="0.25">
      <c r="A364" s="379" t="s">
        <v>2619</v>
      </c>
      <c r="B364" s="335" t="s">
        <v>2491</v>
      </c>
      <c r="C364" s="335" t="s">
        <v>2492</v>
      </c>
      <c r="D364" s="335" t="s">
        <v>2493</v>
      </c>
      <c r="E364" s="328" t="s">
        <v>2494</v>
      </c>
      <c r="G364" s="460" t="s">
        <v>1180</v>
      </c>
      <c r="H364" s="460"/>
    </row>
    <row r="365" spans="1:8" x14ac:dyDescent="0.25">
      <c r="A365" s="335" t="s">
        <v>2620</v>
      </c>
      <c r="B365" s="391">
        <v>32346</v>
      </c>
      <c r="C365" s="392">
        <v>0.80542828685259005</v>
      </c>
      <c r="D365" s="399">
        <v>5126278456.0900002</v>
      </c>
      <c r="E365" s="353">
        <v>0.76059685063508198</v>
      </c>
      <c r="G365" s="460"/>
      <c r="H365" s="460"/>
    </row>
    <row r="366" spans="1:8" x14ac:dyDescent="0.25">
      <c r="A366" s="335" t="s">
        <v>2621</v>
      </c>
      <c r="B366" s="391">
        <v>6365</v>
      </c>
      <c r="C366" s="392">
        <v>0.15849103585657401</v>
      </c>
      <c r="D366" s="399">
        <v>1453788173.9000001</v>
      </c>
      <c r="E366" s="353">
        <v>0.21570164711697301</v>
      </c>
      <c r="G366" s="460"/>
      <c r="H366" s="460"/>
    </row>
    <row r="367" spans="1:8" x14ac:dyDescent="0.25">
      <c r="A367" s="335" t="s">
        <v>2622</v>
      </c>
      <c r="B367" s="391">
        <v>285</v>
      </c>
      <c r="C367" s="392">
        <v>7.0966135458167302E-3</v>
      </c>
      <c r="D367" s="399">
        <v>43740083.939999998</v>
      </c>
      <c r="E367" s="353">
        <v>6.4898093960844396E-3</v>
      </c>
      <c r="G367" s="460"/>
      <c r="H367" s="460"/>
    </row>
    <row r="368" spans="1:8" x14ac:dyDescent="0.25">
      <c r="A368" s="335" t="s">
        <v>2623</v>
      </c>
      <c r="B368" s="391">
        <v>574</v>
      </c>
      <c r="C368" s="392">
        <v>1.4292828685258999E-2</v>
      </c>
      <c r="D368" s="399">
        <v>64888608.920000002</v>
      </c>
      <c r="E368" s="353">
        <v>9.6276610818928493E-3</v>
      </c>
      <c r="G368" s="460"/>
      <c r="H368" s="460"/>
    </row>
    <row r="369" spans="1:8" x14ac:dyDescent="0.25">
      <c r="A369" s="335" t="s">
        <v>2624</v>
      </c>
      <c r="B369" s="391">
        <v>0</v>
      </c>
      <c r="C369" s="392">
        <v>0</v>
      </c>
      <c r="D369" s="399">
        <v>0</v>
      </c>
      <c r="E369" s="353">
        <v>0</v>
      </c>
      <c r="G369" s="460"/>
      <c r="H369" s="460"/>
    </row>
    <row r="370" spans="1:8" x14ac:dyDescent="0.25">
      <c r="A370" s="335" t="s">
        <v>86</v>
      </c>
      <c r="B370" s="391">
        <v>590</v>
      </c>
      <c r="C370" s="392">
        <v>1.4691235059761E-2</v>
      </c>
      <c r="D370" s="399">
        <v>51114935.119999997</v>
      </c>
      <c r="E370" s="353">
        <v>7.5840317699679E-3</v>
      </c>
    </row>
    <row r="371" spans="1:8" x14ac:dyDescent="0.25">
      <c r="A371" s="393" t="s">
        <v>88</v>
      </c>
      <c r="B371" s="402">
        <v>40160</v>
      </c>
      <c r="C371" s="403">
        <v>1</v>
      </c>
      <c r="D371" s="404">
        <v>6739810257.9700003</v>
      </c>
      <c r="E371" s="405">
        <v>1</v>
      </c>
    </row>
    <row r="372" spans="1:8" x14ac:dyDescent="0.25">
      <c r="A372" s="326" t="s">
        <v>1180</v>
      </c>
    </row>
    <row r="373" spans="1:8" x14ac:dyDescent="0.25">
      <c r="A373" s="338" t="s">
        <v>2625</v>
      </c>
    </row>
    <row r="374" spans="1:8" x14ac:dyDescent="0.25">
      <c r="A374" s="326" t="s">
        <v>1180</v>
      </c>
    </row>
    <row r="375" spans="1:8" x14ac:dyDescent="0.25">
      <c r="A375" s="398" t="s">
        <v>2626</v>
      </c>
      <c r="B375" s="408" t="s">
        <v>2627</v>
      </c>
      <c r="C375" s="409" t="s">
        <v>2628</v>
      </c>
      <c r="D375" s="408" t="s">
        <v>2629</v>
      </c>
      <c r="E375" s="408" t="s">
        <v>2630</v>
      </c>
      <c r="F375" s="408" t="s">
        <v>2631</v>
      </c>
      <c r="G375" s="408" t="s">
        <v>2632</v>
      </c>
    </row>
    <row r="376" spans="1:8" x14ac:dyDescent="0.25">
      <c r="A376" s="398" t="s">
        <v>2633</v>
      </c>
      <c r="B376" s="410">
        <v>41068</v>
      </c>
      <c r="C376" s="410">
        <v>43552</v>
      </c>
      <c r="D376" s="410">
        <v>43732</v>
      </c>
      <c r="E376" s="411">
        <v>44607</v>
      </c>
      <c r="F376" s="411">
        <v>44740</v>
      </c>
      <c r="G376" s="411">
        <v>44811</v>
      </c>
    </row>
    <row r="377" spans="1:8" x14ac:dyDescent="0.25">
      <c r="A377" s="398" t="s">
        <v>2634</v>
      </c>
      <c r="B377" s="412" t="s">
        <v>2635</v>
      </c>
      <c r="C377" s="412" t="s">
        <v>2635</v>
      </c>
      <c r="D377" s="412" t="s">
        <v>2635</v>
      </c>
      <c r="E377" s="413" t="s">
        <v>2635</v>
      </c>
      <c r="F377" s="413" t="s">
        <v>2635</v>
      </c>
      <c r="G377" s="413" t="s">
        <v>2635</v>
      </c>
    </row>
    <row r="378" spans="1:8" x14ac:dyDescent="0.25">
      <c r="A378" s="398" t="s">
        <v>2636</v>
      </c>
      <c r="B378" s="412" t="s">
        <v>2635</v>
      </c>
      <c r="C378" s="412" t="s">
        <v>2635</v>
      </c>
      <c r="D378" s="412" t="s">
        <v>2635</v>
      </c>
      <c r="E378" s="413" t="s">
        <v>2635</v>
      </c>
      <c r="F378" s="413" t="s">
        <v>2635</v>
      </c>
      <c r="G378" s="413" t="s">
        <v>2635</v>
      </c>
    </row>
    <row r="379" spans="1:8" x14ac:dyDescent="0.25">
      <c r="A379" s="398" t="s">
        <v>2637</v>
      </c>
      <c r="B379" s="412" t="s">
        <v>1099</v>
      </c>
      <c r="C379" s="412" t="s">
        <v>1099</v>
      </c>
      <c r="D379" s="412" t="s">
        <v>153</v>
      </c>
      <c r="E379" s="413" t="s">
        <v>1099</v>
      </c>
      <c r="F379" s="413" t="s">
        <v>153</v>
      </c>
      <c r="G379" s="413" t="s">
        <v>1099</v>
      </c>
    </row>
    <row r="380" spans="1:8" x14ac:dyDescent="0.25">
      <c r="A380" s="398" t="s">
        <v>2638</v>
      </c>
      <c r="B380" s="414">
        <v>700000000</v>
      </c>
      <c r="C380" s="414">
        <v>600000000</v>
      </c>
      <c r="D380" s="415">
        <v>600000000</v>
      </c>
      <c r="E380" s="416">
        <v>600000000</v>
      </c>
      <c r="F380" s="417">
        <v>500000000</v>
      </c>
      <c r="G380" s="416">
        <v>750000000</v>
      </c>
    </row>
    <row r="381" spans="1:8" x14ac:dyDescent="0.25">
      <c r="A381" s="398" t="s">
        <v>2639</v>
      </c>
      <c r="B381" s="414">
        <v>700000000</v>
      </c>
      <c r="C381" s="414">
        <v>600000000</v>
      </c>
      <c r="D381" s="415">
        <v>600000000</v>
      </c>
      <c r="E381" s="416">
        <v>600000000</v>
      </c>
      <c r="F381" s="417">
        <v>500000000</v>
      </c>
      <c r="G381" s="416">
        <v>750000000</v>
      </c>
    </row>
    <row r="382" spans="1:8" x14ac:dyDescent="0.25">
      <c r="A382" s="398" t="s">
        <v>2640</v>
      </c>
      <c r="B382" s="418">
        <v>1</v>
      </c>
      <c r="C382" s="418">
        <v>1</v>
      </c>
      <c r="D382" s="412">
        <v>1.1299999999999999</v>
      </c>
      <c r="E382" s="419">
        <v>1</v>
      </c>
      <c r="F382" s="413">
        <v>1.1599999999999999</v>
      </c>
      <c r="G382" s="419">
        <v>1</v>
      </c>
    </row>
    <row r="383" spans="1:8" x14ac:dyDescent="0.25">
      <c r="A383" s="398" t="s">
        <v>2641</v>
      </c>
      <c r="B383" s="412" t="s">
        <v>2642</v>
      </c>
      <c r="C383" s="412" t="s">
        <v>2642</v>
      </c>
      <c r="D383" s="412" t="s">
        <v>2642</v>
      </c>
      <c r="E383" s="413" t="s">
        <v>2642</v>
      </c>
      <c r="F383" s="413" t="s">
        <v>2642</v>
      </c>
      <c r="G383" s="413" t="s">
        <v>2642</v>
      </c>
    </row>
    <row r="384" spans="1:8" x14ac:dyDescent="0.25">
      <c r="A384" s="398" t="s">
        <v>2643</v>
      </c>
      <c r="B384" s="410">
        <v>46181</v>
      </c>
      <c r="C384" s="410">
        <v>45373</v>
      </c>
      <c r="D384" s="410">
        <v>46287</v>
      </c>
      <c r="E384" s="411">
        <v>46409</v>
      </c>
      <c r="F384" s="411">
        <v>46560</v>
      </c>
      <c r="G384" s="411">
        <v>46103</v>
      </c>
    </row>
    <row r="385" spans="1:7" x14ac:dyDescent="0.25">
      <c r="A385" s="398" t="s">
        <v>2644</v>
      </c>
      <c r="B385" s="410">
        <v>46546</v>
      </c>
      <c r="C385" s="410">
        <v>45738</v>
      </c>
      <c r="D385" s="410">
        <v>46652</v>
      </c>
      <c r="E385" s="411">
        <v>46774</v>
      </c>
      <c r="F385" s="411">
        <v>46926</v>
      </c>
      <c r="G385" s="411">
        <v>46468</v>
      </c>
    </row>
    <row r="386" spans="1:7" x14ac:dyDescent="0.25">
      <c r="A386" s="398" t="s">
        <v>2645</v>
      </c>
      <c r="B386" s="412" t="s">
        <v>2646</v>
      </c>
      <c r="C386" s="412" t="s">
        <v>2647</v>
      </c>
      <c r="D386" s="412" t="s">
        <v>2648</v>
      </c>
      <c r="E386" s="413" t="s">
        <v>2649</v>
      </c>
      <c r="F386" s="413" t="s">
        <v>2650</v>
      </c>
      <c r="G386" s="413" t="s">
        <v>2651</v>
      </c>
    </row>
    <row r="387" spans="1:7" x14ac:dyDescent="0.25">
      <c r="A387" s="398" t="s">
        <v>2652</v>
      </c>
      <c r="B387" s="412" t="s">
        <v>2568</v>
      </c>
      <c r="C387" s="412" t="s">
        <v>2568</v>
      </c>
      <c r="D387" s="412" t="s">
        <v>2568</v>
      </c>
      <c r="E387" s="413" t="s">
        <v>2568</v>
      </c>
      <c r="F387" s="413" t="s">
        <v>2568</v>
      </c>
      <c r="G387" s="413" t="s">
        <v>2568</v>
      </c>
    </row>
    <row r="388" spans="1:7" x14ac:dyDescent="0.25">
      <c r="A388" s="398" t="s">
        <v>2653</v>
      </c>
      <c r="B388" s="412" t="s">
        <v>2654</v>
      </c>
      <c r="C388" s="412" t="s">
        <v>2655</v>
      </c>
      <c r="D388" s="412" t="s">
        <v>2654</v>
      </c>
      <c r="E388" s="413" t="s">
        <v>2655</v>
      </c>
      <c r="F388" s="413" t="s">
        <v>2654</v>
      </c>
      <c r="G388" s="413" t="s">
        <v>2655</v>
      </c>
    </row>
    <row r="389" spans="1:7" x14ac:dyDescent="0.25">
      <c r="A389" s="398" t="s">
        <v>2656</v>
      </c>
      <c r="B389" s="410">
        <v>45085</v>
      </c>
      <c r="C389" s="410">
        <v>44917</v>
      </c>
      <c r="D389" s="410">
        <v>45191</v>
      </c>
      <c r="E389" s="411">
        <v>44858</v>
      </c>
      <c r="F389" s="411">
        <v>45099</v>
      </c>
      <c r="G389" s="411">
        <v>44917</v>
      </c>
    </row>
    <row r="390" spans="1:7" x14ac:dyDescent="0.25">
      <c r="A390" s="398" t="s">
        <v>2657</v>
      </c>
      <c r="B390" s="347">
        <v>4.6249999999999999E-2</v>
      </c>
      <c r="C390" s="412" t="s">
        <v>2658</v>
      </c>
      <c r="D390" s="420">
        <v>1E-4</v>
      </c>
      <c r="E390" s="342" t="s">
        <v>2659</v>
      </c>
      <c r="F390" s="420">
        <v>2.5000000000000001E-2</v>
      </c>
      <c r="G390" s="413" t="s">
        <v>2660</v>
      </c>
    </row>
    <row r="391" spans="1:7" x14ac:dyDescent="0.25">
      <c r="A391" s="398" t="s">
        <v>2661</v>
      </c>
      <c r="B391" s="348" t="s">
        <v>2662</v>
      </c>
      <c r="C391" s="412"/>
      <c r="D391" s="353" t="s">
        <v>2663</v>
      </c>
      <c r="E391" s="413"/>
      <c r="F391" s="413" t="s">
        <v>2664</v>
      </c>
      <c r="G391" s="413"/>
    </row>
    <row r="392" spans="1:7" ht="22.5" x14ac:dyDescent="0.25">
      <c r="A392" s="398" t="s">
        <v>963</v>
      </c>
      <c r="B392" s="353" t="s">
        <v>2665</v>
      </c>
      <c r="C392" s="412"/>
      <c r="D392" s="353" t="s">
        <v>2316</v>
      </c>
      <c r="E392" s="413"/>
      <c r="F392" s="342" t="s">
        <v>2334</v>
      </c>
      <c r="G392" s="413"/>
    </row>
    <row r="393" spans="1:7" x14ac:dyDescent="0.25">
      <c r="A393" s="398" t="s">
        <v>2666</v>
      </c>
      <c r="B393" s="413" t="s">
        <v>1099</v>
      </c>
      <c r="C393" s="421"/>
      <c r="D393" s="413" t="s">
        <v>1099</v>
      </c>
      <c r="E393" s="422"/>
      <c r="F393" s="413" t="s">
        <v>1099</v>
      </c>
      <c r="G393" s="422"/>
    </row>
    <row r="394" spans="1:7" x14ac:dyDescent="0.25">
      <c r="A394" s="398" t="s">
        <v>2667</v>
      </c>
      <c r="B394" s="416">
        <v>700000000</v>
      </c>
      <c r="C394" s="421"/>
      <c r="D394" s="416">
        <v>532800000</v>
      </c>
      <c r="E394" s="422"/>
      <c r="F394" s="416">
        <v>430300000</v>
      </c>
      <c r="G394" s="422"/>
    </row>
    <row r="395" spans="1:7" x14ac:dyDescent="0.25">
      <c r="A395" s="398" t="s">
        <v>2668</v>
      </c>
      <c r="B395" s="411">
        <v>46181</v>
      </c>
      <c r="C395" s="421"/>
      <c r="D395" s="411">
        <v>46287</v>
      </c>
      <c r="E395" s="422"/>
      <c r="F395" s="411">
        <v>46560</v>
      </c>
      <c r="G395" s="422"/>
    </row>
    <row r="396" spans="1:7" x14ac:dyDescent="0.25">
      <c r="A396" s="398" t="s">
        <v>2669</v>
      </c>
      <c r="B396" s="347">
        <v>4.6249999999999999E-2</v>
      </c>
      <c r="C396" s="421"/>
      <c r="D396" s="420">
        <v>1E-4</v>
      </c>
      <c r="E396" s="422"/>
      <c r="F396" s="420">
        <v>2.5000000000000001E-2</v>
      </c>
      <c r="G396" s="422"/>
    </row>
    <row r="397" spans="1:7" ht="22.5" x14ac:dyDescent="0.25">
      <c r="A397" s="423" t="s">
        <v>2670</v>
      </c>
      <c r="B397" s="424" t="s">
        <v>2358</v>
      </c>
      <c r="C397" s="425"/>
      <c r="D397" s="426" t="s">
        <v>2360</v>
      </c>
      <c r="E397" s="427"/>
      <c r="F397" s="426" t="s">
        <v>2362</v>
      </c>
      <c r="G397" s="427"/>
    </row>
    <row r="398" spans="1:7" x14ac:dyDescent="0.25">
      <c r="A398" s="326" t="s">
        <v>1180</v>
      </c>
    </row>
    <row r="399" spans="1:7" x14ac:dyDescent="0.25">
      <c r="A399" s="338" t="s">
        <v>2671</v>
      </c>
    </row>
    <row r="400" spans="1:7" x14ac:dyDescent="0.25">
      <c r="A400" s="326" t="s">
        <v>1180</v>
      </c>
    </row>
    <row r="401" spans="1:5" ht="22.5" x14ac:dyDescent="0.25">
      <c r="A401" s="335" t="s">
        <v>2672</v>
      </c>
      <c r="B401" s="335" t="s">
        <v>2673</v>
      </c>
      <c r="C401" s="335" t="s">
        <v>2674</v>
      </c>
      <c r="D401" s="335" t="s">
        <v>2675</v>
      </c>
      <c r="E401" s="328" t="s">
        <v>2676</v>
      </c>
    </row>
    <row r="402" spans="1:5" x14ac:dyDescent="0.25">
      <c r="A402" s="335" t="s">
        <v>2677</v>
      </c>
      <c r="B402" s="329" t="s">
        <v>2678</v>
      </c>
      <c r="C402" s="329" t="s">
        <v>2678</v>
      </c>
      <c r="D402" s="329" t="s">
        <v>2679</v>
      </c>
      <c r="E402" s="330" t="s">
        <v>2680</v>
      </c>
    </row>
    <row r="403" spans="1:5" x14ac:dyDescent="0.25">
      <c r="A403" s="335" t="s">
        <v>2681</v>
      </c>
      <c r="B403" s="329" t="s">
        <v>2682</v>
      </c>
      <c r="C403" s="329" t="s">
        <v>2320</v>
      </c>
      <c r="D403" s="329" t="s">
        <v>2679</v>
      </c>
      <c r="E403" s="330" t="s">
        <v>2683</v>
      </c>
    </row>
    <row r="404" spans="1:5" ht="22.5" x14ac:dyDescent="0.25">
      <c r="A404" s="335" t="s">
        <v>2684</v>
      </c>
      <c r="B404" s="329" t="s">
        <v>2685</v>
      </c>
      <c r="C404" s="329" t="s">
        <v>2686</v>
      </c>
      <c r="D404" s="329" t="s">
        <v>2679</v>
      </c>
      <c r="E404" s="330" t="s">
        <v>2687</v>
      </c>
    </row>
    <row r="405" spans="1:5" x14ac:dyDescent="0.25">
      <c r="A405" s="335" t="s">
        <v>2688</v>
      </c>
      <c r="B405" s="329" t="s">
        <v>2685</v>
      </c>
      <c r="C405" s="329" t="s">
        <v>2689</v>
      </c>
      <c r="D405" s="329" t="s">
        <v>2679</v>
      </c>
      <c r="E405" s="330" t="s">
        <v>2690</v>
      </c>
    </row>
    <row r="406" spans="1:5" x14ac:dyDescent="0.25">
      <c r="A406" s="335" t="s">
        <v>2691</v>
      </c>
      <c r="B406" s="329" t="s">
        <v>2692</v>
      </c>
      <c r="C406" s="329" t="s">
        <v>2689</v>
      </c>
      <c r="D406" s="329" t="s">
        <v>2693</v>
      </c>
      <c r="E406" s="330" t="s">
        <v>2694</v>
      </c>
    </row>
    <row r="407" spans="1:5" ht="22.5" x14ac:dyDescent="0.25">
      <c r="A407" s="335" t="s">
        <v>2695</v>
      </c>
      <c r="B407" s="329" t="s">
        <v>2692</v>
      </c>
      <c r="C407" s="329" t="s">
        <v>2696</v>
      </c>
      <c r="D407" s="329" t="s">
        <v>2679</v>
      </c>
      <c r="E407" s="330" t="s">
        <v>2697</v>
      </c>
    </row>
    <row r="408" spans="1:5" ht="22.5" x14ac:dyDescent="0.25">
      <c r="A408" s="335" t="s">
        <v>2698</v>
      </c>
      <c r="B408" s="329" t="s">
        <v>2699</v>
      </c>
      <c r="C408" s="329" t="s">
        <v>2689</v>
      </c>
      <c r="D408" s="329" t="s">
        <v>2679</v>
      </c>
      <c r="E408" s="330" t="s">
        <v>2687</v>
      </c>
    </row>
    <row r="409" spans="1:5" x14ac:dyDescent="0.25">
      <c r="A409" s="335" t="s">
        <v>2321</v>
      </c>
      <c r="B409" s="329" t="s">
        <v>2700</v>
      </c>
      <c r="C409" s="329" t="s">
        <v>2701</v>
      </c>
      <c r="D409" s="329" t="s">
        <v>2679</v>
      </c>
      <c r="E409" s="330" t="s">
        <v>2702</v>
      </c>
    </row>
    <row r="410" spans="1:5" x14ac:dyDescent="0.25">
      <c r="A410" s="335" t="s">
        <v>2326</v>
      </c>
      <c r="B410" s="329" t="s">
        <v>2703</v>
      </c>
      <c r="C410" s="329" t="s">
        <v>2701</v>
      </c>
      <c r="D410" s="329" t="s">
        <v>2679</v>
      </c>
      <c r="E410" s="330" t="s">
        <v>2704</v>
      </c>
    </row>
    <row r="411" spans="1:5" ht="33.75" x14ac:dyDescent="0.25">
      <c r="A411" s="335" t="s">
        <v>2705</v>
      </c>
      <c r="B411" s="329" t="s">
        <v>2703</v>
      </c>
      <c r="C411" s="329" t="s">
        <v>2706</v>
      </c>
      <c r="D411" s="329" t="s">
        <v>2679</v>
      </c>
      <c r="E411" s="330" t="s">
        <v>2707</v>
      </c>
    </row>
    <row r="412" spans="1:5" ht="22.5" x14ac:dyDescent="0.25">
      <c r="A412" s="335" t="s">
        <v>2708</v>
      </c>
      <c r="B412" s="329" t="s">
        <v>2709</v>
      </c>
      <c r="C412" s="329" t="s">
        <v>2710</v>
      </c>
      <c r="D412" s="329" t="s">
        <v>2693</v>
      </c>
      <c r="E412" s="330" t="s">
        <v>2711</v>
      </c>
    </row>
    <row r="413" spans="1:5" ht="22.5" x14ac:dyDescent="0.25">
      <c r="A413" s="335" t="s">
        <v>2712</v>
      </c>
      <c r="B413" s="329" t="s">
        <v>2713</v>
      </c>
      <c r="C413" s="329" t="s">
        <v>2701</v>
      </c>
      <c r="D413" s="329" t="s">
        <v>2679</v>
      </c>
      <c r="E413" s="330" t="s">
        <v>2711</v>
      </c>
    </row>
    <row r="414" spans="1:5" ht="22.5" x14ac:dyDescent="0.25">
      <c r="A414" s="335" t="s">
        <v>2714</v>
      </c>
      <c r="B414" s="329" t="s">
        <v>2715</v>
      </c>
      <c r="C414" s="329" t="s">
        <v>2716</v>
      </c>
      <c r="D414" s="329" t="s">
        <v>2679</v>
      </c>
      <c r="E414" s="330" t="s">
        <v>2717</v>
      </c>
    </row>
    <row r="415" spans="1:5" ht="33.75" x14ac:dyDescent="0.25">
      <c r="A415" s="335" t="s">
        <v>2718</v>
      </c>
      <c r="B415" s="329" t="s">
        <v>2715</v>
      </c>
      <c r="C415" s="329" t="s">
        <v>2719</v>
      </c>
      <c r="D415" s="329" t="s">
        <v>2679</v>
      </c>
      <c r="E415" s="330" t="s">
        <v>2720</v>
      </c>
    </row>
    <row r="416" spans="1:5" ht="22.5" x14ac:dyDescent="0.25">
      <c r="A416" s="335" t="s">
        <v>2721</v>
      </c>
      <c r="B416" s="329" t="s">
        <v>2722</v>
      </c>
      <c r="C416" s="329" t="s">
        <v>2722</v>
      </c>
      <c r="D416" s="329" t="s">
        <v>2679</v>
      </c>
      <c r="E416" s="330" t="s">
        <v>2723</v>
      </c>
    </row>
    <row r="417" spans="1:5" ht="22.5" x14ac:dyDescent="0.25">
      <c r="A417" s="335" t="s">
        <v>2724</v>
      </c>
      <c r="B417" s="329" t="s">
        <v>2725</v>
      </c>
      <c r="C417" s="329" t="s">
        <v>2710</v>
      </c>
      <c r="D417" s="329" t="s">
        <v>2679</v>
      </c>
      <c r="E417" s="330" t="s">
        <v>2726</v>
      </c>
    </row>
    <row r="418" spans="1:5" ht="22.5" x14ac:dyDescent="0.25">
      <c r="A418" s="335" t="s">
        <v>2727</v>
      </c>
      <c r="B418" s="329" t="s">
        <v>2725</v>
      </c>
      <c r="C418" s="329" t="s">
        <v>2716</v>
      </c>
      <c r="D418" s="329" t="s">
        <v>2679</v>
      </c>
      <c r="E418" s="330" t="s">
        <v>2717</v>
      </c>
    </row>
    <row r="419" spans="1:5" ht="22.5" x14ac:dyDescent="0.25">
      <c r="A419" s="335" t="s">
        <v>2728</v>
      </c>
      <c r="B419" s="329" t="s">
        <v>2729</v>
      </c>
      <c r="C419" s="329" t="s">
        <v>2730</v>
      </c>
      <c r="D419" s="329" t="s">
        <v>2693</v>
      </c>
      <c r="E419" s="330" t="s">
        <v>2731</v>
      </c>
    </row>
    <row r="420" spans="1:5" ht="22.5" x14ac:dyDescent="0.25">
      <c r="A420" s="335" t="s">
        <v>2732</v>
      </c>
      <c r="B420" s="329" t="s">
        <v>2729</v>
      </c>
      <c r="C420" s="329" t="s">
        <v>2733</v>
      </c>
      <c r="D420" s="329" t="s">
        <v>2693</v>
      </c>
      <c r="E420" s="330" t="s">
        <v>2734</v>
      </c>
    </row>
    <row r="421" spans="1:5" ht="22.5" x14ac:dyDescent="0.25">
      <c r="A421" s="337" t="s">
        <v>2735</v>
      </c>
      <c r="B421" s="332" t="s">
        <v>2736</v>
      </c>
      <c r="C421" s="332" t="s">
        <v>2701</v>
      </c>
      <c r="D421" s="332" t="s">
        <v>2679</v>
      </c>
      <c r="E421" s="333" t="s">
        <v>2737</v>
      </c>
    </row>
    <row r="422" spans="1:5" x14ac:dyDescent="0.25">
      <c r="A422" s="326" t="s">
        <v>1180</v>
      </c>
    </row>
  </sheetData>
  <mergeCells count="18">
    <mergeCell ref="G364:H369"/>
    <mergeCell ref="G226:H231"/>
    <mergeCell ref="G236:H248"/>
    <mergeCell ref="G254:H266"/>
    <mergeCell ref="G272:H288"/>
    <mergeCell ref="G295:H306"/>
    <mergeCell ref="G311:H314"/>
    <mergeCell ref="G318:H328"/>
    <mergeCell ref="G334:H337"/>
    <mergeCell ref="G341:H343"/>
    <mergeCell ref="G347:H349"/>
    <mergeCell ref="G353:H359"/>
    <mergeCell ref="A199:C199"/>
    <mergeCell ref="A1:L1"/>
    <mergeCell ref="C15:D15"/>
    <mergeCell ref="E15:F15"/>
    <mergeCell ref="G15:H15"/>
    <mergeCell ref="I15:J1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76" sqref="C76"/>
    </sheetView>
  </sheetViews>
  <sheetFormatPr defaultColWidth="8.85546875" defaultRowHeight="15" outlineLevelRow="1" x14ac:dyDescent="0.25"/>
  <cols>
    <col min="1" max="1" width="13.28515625" style="24" customWidth="1"/>
    <col min="2" max="2" width="60.5703125" style="24" bestFit="1" customWidth="1"/>
    <col min="3" max="3" width="41" style="24" customWidth="1"/>
    <col min="4" max="4" width="51.28515625" style="24" customWidth="1"/>
    <col min="5"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2"/>
  </cols>
  <sheetData>
    <row r="1" spans="1:13" ht="45" customHeight="1" x14ac:dyDescent="0.25">
      <c r="A1" s="462" t="s">
        <v>1064</v>
      </c>
      <c r="B1" s="462"/>
    </row>
    <row r="2" spans="1:13" ht="31.5" x14ac:dyDescent="0.25">
      <c r="A2" s="133" t="s">
        <v>1063</v>
      </c>
      <c r="B2" s="133"/>
      <c r="C2" s="22"/>
      <c r="D2" s="22"/>
      <c r="E2" s="22"/>
      <c r="F2" s="300" t="s">
        <v>2281</v>
      </c>
      <c r="G2" s="55"/>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20</v>
      </c>
      <c r="C4" s="438" t="s">
        <v>1099</v>
      </c>
      <c r="D4" s="25"/>
      <c r="E4" s="25"/>
      <c r="F4" s="22"/>
      <c r="G4" s="22"/>
      <c r="H4" s="22"/>
      <c r="I4" s="34" t="s">
        <v>1056</v>
      </c>
      <c r="J4" s="70" t="s">
        <v>763</v>
      </c>
      <c r="L4" s="22"/>
      <c r="M4" s="22"/>
    </row>
    <row r="5" spans="1:13" ht="15.75" thickBot="1" x14ac:dyDescent="0.3">
      <c r="H5" s="22"/>
      <c r="I5" s="89" t="s">
        <v>765</v>
      </c>
      <c r="J5" s="24" t="s">
        <v>766</v>
      </c>
      <c r="L5" s="22"/>
      <c r="M5" s="22"/>
    </row>
    <row r="6" spans="1:13" ht="18.75" x14ac:dyDescent="0.25">
      <c r="A6" s="27"/>
      <c r="B6" s="28" t="s">
        <v>965</v>
      </c>
      <c r="C6" s="27"/>
      <c r="E6" s="29"/>
      <c r="F6" s="29"/>
      <c r="G6" s="29"/>
      <c r="H6" s="22"/>
      <c r="I6" s="89" t="s">
        <v>768</v>
      </c>
      <c r="J6" s="24" t="s">
        <v>769</v>
      </c>
      <c r="L6" s="22"/>
      <c r="M6" s="22"/>
    </row>
    <row r="7" spans="1:13" x14ac:dyDescent="0.25">
      <c r="B7" s="31" t="s">
        <v>1062</v>
      </c>
      <c r="H7" s="22"/>
      <c r="I7" s="89" t="s">
        <v>771</v>
      </c>
      <c r="J7" s="24" t="s">
        <v>772</v>
      </c>
      <c r="L7" s="22"/>
      <c r="M7" s="22"/>
    </row>
    <row r="8" spans="1:13" x14ac:dyDescent="0.25">
      <c r="B8" s="31" t="s">
        <v>978</v>
      </c>
      <c r="H8" s="22"/>
      <c r="I8" s="89" t="s">
        <v>1054</v>
      </c>
      <c r="J8" s="24" t="s">
        <v>1055</v>
      </c>
      <c r="L8" s="22"/>
      <c r="M8" s="22"/>
    </row>
    <row r="9" spans="1:13" ht="15.75" thickBot="1" x14ac:dyDescent="0.3">
      <c r="B9" s="32" t="s">
        <v>1000</v>
      </c>
      <c r="H9" s="22"/>
      <c r="L9" s="22"/>
      <c r="M9" s="22"/>
    </row>
    <row r="10" spans="1:13" x14ac:dyDescent="0.25">
      <c r="B10" s="33"/>
      <c r="H10" s="22"/>
      <c r="I10" s="90" t="s">
        <v>1058</v>
      </c>
      <c r="L10" s="22"/>
      <c r="M10" s="22"/>
    </row>
    <row r="11" spans="1:13" x14ac:dyDescent="0.25">
      <c r="B11" s="33"/>
      <c r="H11" s="22"/>
      <c r="I11" s="90" t="s">
        <v>1060</v>
      </c>
      <c r="L11" s="22"/>
      <c r="M11" s="22"/>
    </row>
    <row r="12" spans="1:13" ht="37.5" x14ac:dyDescent="0.25">
      <c r="A12" s="34" t="s">
        <v>28</v>
      </c>
      <c r="B12" s="34" t="s">
        <v>1046</v>
      </c>
      <c r="C12" s="35"/>
      <c r="D12" s="35"/>
      <c r="E12" s="35"/>
      <c r="F12" s="35"/>
      <c r="G12" s="35"/>
      <c r="H12" s="22"/>
      <c r="L12" s="22"/>
      <c r="M12" s="22"/>
    </row>
    <row r="13" spans="1:13" ht="15" customHeight="1" x14ac:dyDescent="0.25">
      <c r="A13" s="42"/>
      <c r="B13" s="43" t="s">
        <v>977</v>
      </c>
      <c r="C13" s="42" t="s">
        <v>1045</v>
      </c>
      <c r="D13" s="42" t="s">
        <v>1057</v>
      </c>
      <c r="E13" s="44"/>
      <c r="F13" s="45"/>
      <c r="G13" s="45"/>
      <c r="H13" s="22"/>
      <c r="L13" s="22"/>
      <c r="M13" s="22"/>
    </row>
    <row r="14" spans="1:13" x14ac:dyDescent="0.25">
      <c r="A14" s="24" t="s">
        <v>966</v>
      </c>
      <c r="B14" s="40" t="s">
        <v>955</v>
      </c>
      <c r="C14" s="87" t="s">
        <v>769</v>
      </c>
      <c r="D14" s="87" t="s">
        <v>769</v>
      </c>
      <c r="E14" s="29"/>
      <c r="F14" s="29"/>
      <c r="G14" s="29"/>
      <c r="H14" s="22"/>
      <c r="L14" s="22"/>
      <c r="M14" s="22"/>
    </row>
    <row r="15" spans="1:13" x14ac:dyDescent="0.25">
      <c r="A15" s="24" t="s">
        <v>967</v>
      </c>
      <c r="B15" s="40" t="s">
        <v>347</v>
      </c>
      <c r="C15" s="24" t="s">
        <v>2296</v>
      </c>
      <c r="D15" s="24" t="s">
        <v>2744</v>
      </c>
      <c r="E15" s="29"/>
      <c r="F15" s="29"/>
      <c r="G15" s="29"/>
      <c r="H15" s="22"/>
      <c r="L15" s="22"/>
      <c r="M15" s="22"/>
    </row>
    <row r="16" spans="1:13" x14ac:dyDescent="0.25">
      <c r="A16" s="24" t="s">
        <v>968</v>
      </c>
      <c r="B16" s="40" t="s">
        <v>956</v>
      </c>
      <c r="C16" s="24" t="s">
        <v>769</v>
      </c>
      <c r="D16" s="24" t="s">
        <v>769</v>
      </c>
      <c r="E16" s="29"/>
      <c r="F16" s="29"/>
      <c r="G16" s="29"/>
      <c r="H16" s="22"/>
      <c r="L16" s="22"/>
      <c r="M16" s="22"/>
    </row>
    <row r="17" spans="1:13" x14ac:dyDescent="0.25">
      <c r="A17" s="24" t="s">
        <v>969</v>
      </c>
      <c r="B17" s="204" t="s">
        <v>957</v>
      </c>
      <c r="C17" s="24" t="s">
        <v>769</v>
      </c>
      <c r="D17" s="24" t="s">
        <v>769</v>
      </c>
      <c r="E17" s="29"/>
      <c r="F17" s="29"/>
      <c r="G17" s="29"/>
      <c r="H17" s="22"/>
      <c r="L17" s="22"/>
      <c r="M17" s="22"/>
    </row>
    <row r="18" spans="1:13" x14ac:dyDescent="0.25">
      <c r="A18" s="24" t="s">
        <v>970</v>
      </c>
      <c r="B18" s="40" t="s">
        <v>958</v>
      </c>
      <c r="C18" s="24" t="s">
        <v>2296</v>
      </c>
      <c r="D18" s="24" t="s">
        <v>2744</v>
      </c>
      <c r="E18" s="29"/>
      <c r="F18" s="29"/>
      <c r="G18" s="29"/>
      <c r="H18" s="22"/>
      <c r="L18" s="22"/>
      <c r="M18" s="22"/>
    </row>
    <row r="19" spans="1:13" x14ac:dyDescent="0.25">
      <c r="A19" s="24" t="s">
        <v>971</v>
      </c>
      <c r="B19" s="40" t="s">
        <v>959</v>
      </c>
      <c r="C19" s="24" t="s">
        <v>769</v>
      </c>
      <c r="D19" s="24" t="s">
        <v>769</v>
      </c>
      <c r="E19" s="29"/>
      <c r="F19" s="29"/>
      <c r="G19" s="29"/>
      <c r="H19" s="22"/>
      <c r="L19" s="22"/>
      <c r="M19" s="22"/>
    </row>
    <row r="20" spans="1:13" ht="30" x14ac:dyDescent="0.25">
      <c r="A20" s="24" t="s">
        <v>972</v>
      </c>
      <c r="B20" s="40" t="s">
        <v>960</v>
      </c>
      <c r="C20" s="24" t="s">
        <v>2788</v>
      </c>
      <c r="D20" s="24" t="s">
        <v>2789</v>
      </c>
      <c r="E20" s="29"/>
      <c r="F20" s="29"/>
      <c r="G20" s="29"/>
      <c r="H20" s="22"/>
      <c r="L20" s="22"/>
      <c r="M20" s="22"/>
    </row>
    <row r="21" spans="1:13" x14ac:dyDescent="0.25">
      <c r="A21" s="24" t="s">
        <v>973</v>
      </c>
      <c r="B21" s="40" t="s">
        <v>961</v>
      </c>
      <c r="C21" s="24" t="s">
        <v>769</v>
      </c>
      <c r="D21" s="24" t="s">
        <v>769</v>
      </c>
      <c r="E21" s="29"/>
      <c r="F21" s="29"/>
      <c r="G21" s="29"/>
      <c r="H21" s="22"/>
      <c r="L21" s="22"/>
      <c r="M21" s="22"/>
    </row>
    <row r="22" spans="1:13" x14ac:dyDescent="0.25">
      <c r="A22" s="24" t="s">
        <v>974</v>
      </c>
      <c r="B22" s="40" t="s">
        <v>962</v>
      </c>
      <c r="C22" s="24" t="s">
        <v>769</v>
      </c>
      <c r="D22" s="24" t="s">
        <v>769</v>
      </c>
      <c r="E22" s="29"/>
      <c r="F22" s="29"/>
      <c r="G22" s="29"/>
      <c r="H22" s="22"/>
      <c r="L22" s="22"/>
      <c r="M22" s="22"/>
    </row>
    <row r="23" spans="1:13" ht="30" x14ac:dyDescent="0.25">
      <c r="A23" s="24" t="s">
        <v>975</v>
      </c>
      <c r="B23" s="40" t="s">
        <v>1041</v>
      </c>
      <c r="C23" s="24" t="s">
        <v>2746</v>
      </c>
      <c r="D23" s="24" t="s">
        <v>2747</v>
      </c>
      <c r="E23" s="29"/>
      <c r="F23" s="29"/>
      <c r="G23" s="29"/>
      <c r="H23" s="22"/>
      <c r="L23" s="22"/>
      <c r="M23" s="22"/>
    </row>
    <row r="24" spans="1:13" x14ac:dyDescent="0.25">
      <c r="A24" s="24" t="s">
        <v>1043</v>
      </c>
      <c r="B24" s="40" t="s">
        <v>1042</v>
      </c>
      <c r="C24" s="24" t="s">
        <v>2748</v>
      </c>
      <c r="D24" s="24" t="s">
        <v>2749</v>
      </c>
      <c r="E24" s="29"/>
      <c r="F24" s="29"/>
      <c r="G24" s="29"/>
      <c r="H24" s="22"/>
      <c r="L24" s="22"/>
      <c r="M24" s="22"/>
    </row>
    <row r="25" spans="1:13" outlineLevel="1" x14ac:dyDescent="0.25">
      <c r="A25" s="24" t="s">
        <v>976</v>
      </c>
      <c r="B25" s="38" t="s">
        <v>2139</v>
      </c>
      <c r="C25" s="218" t="s">
        <v>2316</v>
      </c>
      <c r="D25" s="207" t="s">
        <v>2745</v>
      </c>
      <c r="E25" s="29"/>
      <c r="F25" s="29"/>
      <c r="G25" s="29"/>
      <c r="H25" s="22"/>
      <c r="L25" s="22"/>
      <c r="M25" s="22"/>
    </row>
    <row r="26" spans="1:13" outlineLevel="1" x14ac:dyDescent="0.25">
      <c r="A26" s="24" t="s">
        <v>979</v>
      </c>
      <c r="B26" s="277"/>
      <c r="C26" s="278"/>
      <c r="D26" s="278"/>
      <c r="E26" s="29"/>
      <c r="F26" s="29"/>
      <c r="G26" s="29"/>
      <c r="H26" s="22"/>
      <c r="L26" s="22"/>
      <c r="M26" s="22"/>
    </row>
    <row r="27" spans="1:13" outlineLevel="1" x14ac:dyDescent="0.25">
      <c r="A27" s="24" t="s">
        <v>980</v>
      </c>
      <c r="B27" s="277"/>
      <c r="C27" s="278"/>
      <c r="D27" s="278"/>
      <c r="E27" s="29"/>
      <c r="F27" s="29"/>
      <c r="G27" s="29"/>
      <c r="H27" s="22"/>
      <c r="L27" s="22"/>
      <c r="M27" s="22"/>
    </row>
    <row r="28" spans="1:13" outlineLevel="1" x14ac:dyDescent="0.25">
      <c r="A28" s="24" t="s">
        <v>981</v>
      </c>
      <c r="B28" s="277"/>
      <c r="C28" s="278"/>
      <c r="D28" s="278"/>
      <c r="E28" s="29"/>
      <c r="F28" s="29"/>
      <c r="G28" s="29"/>
      <c r="H28" s="22"/>
      <c r="L28" s="22"/>
      <c r="M28" s="22"/>
    </row>
    <row r="29" spans="1:13" outlineLevel="1" x14ac:dyDescent="0.25">
      <c r="A29" s="24" t="s">
        <v>982</v>
      </c>
      <c r="B29" s="277"/>
      <c r="C29" s="278"/>
      <c r="D29" s="278"/>
      <c r="E29" s="29"/>
      <c r="F29" s="29"/>
      <c r="G29" s="29"/>
      <c r="H29" s="22"/>
      <c r="L29" s="22"/>
      <c r="M29" s="22"/>
    </row>
    <row r="30" spans="1:13" outlineLevel="1" x14ac:dyDescent="0.25">
      <c r="A30" s="24" t="s">
        <v>983</v>
      </c>
      <c r="B30" s="277"/>
      <c r="C30" s="278"/>
      <c r="D30" s="278"/>
      <c r="E30" s="29"/>
      <c r="F30" s="29"/>
      <c r="G30" s="29"/>
      <c r="H30" s="22"/>
      <c r="L30" s="22"/>
      <c r="M30" s="22"/>
    </row>
    <row r="31" spans="1:13" outlineLevel="1" x14ac:dyDescent="0.25">
      <c r="A31" s="24" t="s">
        <v>984</v>
      </c>
      <c r="B31" s="277"/>
      <c r="C31" s="278"/>
      <c r="D31" s="278"/>
      <c r="E31" s="29"/>
      <c r="F31" s="29"/>
      <c r="G31" s="29"/>
      <c r="H31" s="22"/>
      <c r="L31" s="22"/>
      <c r="M31" s="22"/>
    </row>
    <row r="32" spans="1:13" outlineLevel="1" x14ac:dyDescent="0.25">
      <c r="A32" s="24" t="s">
        <v>985</v>
      </c>
      <c r="B32" s="277"/>
      <c r="C32" s="278"/>
      <c r="D32" s="278"/>
      <c r="E32" s="29"/>
      <c r="F32" s="29"/>
      <c r="G32" s="29"/>
      <c r="H32" s="22"/>
      <c r="L32" s="22"/>
      <c r="M32" s="22"/>
    </row>
    <row r="33" spans="1:13" ht="18.75" x14ac:dyDescent="0.25">
      <c r="A33" s="35"/>
      <c r="B33" s="34" t="s">
        <v>978</v>
      </c>
      <c r="C33" s="35"/>
      <c r="D33" s="35"/>
      <c r="E33" s="35"/>
      <c r="F33" s="35"/>
      <c r="G33" s="35"/>
      <c r="H33" s="22"/>
      <c r="L33" s="22"/>
      <c r="M33" s="22"/>
    </row>
    <row r="34" spans="1:13" ht="15" customHeight="1" x14ac:dyDescent="0.25">
      <c r="A34" s="42"/>
      <c r="B34" s="43" t="s">
        <v>963</v>
      </c>
      <c r="C34" s="42" t="s">
        <v>1053</v>
      </c>
      <c r="D34" s="42" t="s">
        <v>1057</v>
      </c>
      <c r="E34" s="42" t="s">
        <v>964</v>
      </c>
      <c r="F34" s="45"/>
      <c r="G34" s="45"/>
      <c r="H34" s="22"/>
      <c r="L34" s="22"/>
      <c r="M34" s="22"/>
    </row>
    <row r="35" spans="1:13" x14ac:dyDescent="0.25">
      <c r="A35" s="24" t="s">
        <v>1001</v>
      </c>
      <c r="B35" s="272" t="s">
        <v>2316</v>
      </c>
      <c r="C35" s="429" t="s">
        <v>769</v>
      </c>
      <c r="D35" s="429" t="s">
        <v>2745</v>
      </c>
      <c r="E35" s="429" t="s">
        <v>2750</v>
      </c>
      <c r="F35" s="88"/>
      <c r="G35" s="88"/>
      <c r="H35" s="22"/>
      <c r="L35" s="22"/>
      <c r="M35" s="22"/>
    </row>
    <row r="36" spans="1:13" x14ac:dyDescent="0.25">
      <c r="A36" s="24" t="s">
        <v>1002</v>
      </c>
      <c r="B36" s="272" t="s">
        <v>2331</v>
      </c>
      <c r="C36" s="429" t="s">
        <v>769</v>
      </c>
      <c r="D36" s="429" t="s">
        <v>2751</v>
      </c>
      <c r="E36" s="429" t="s">
        <v>2750</v>
      </c>
      <c r="H36" s="22"/>
      <c r="L36" s="22"/>
      <c r="M36" s="22"/>
    </row>
    <row r="37" spans="1:13" x14ac:dyDescent="0.25">
      <c r="A37" s="24" t="s">
        <v>1003</v>
      </c>
      <c r="B37" s="272" t="s">
        <v>2752</v>
      </c>
      <c r="C37" s="429" t="s">
        <v>769</v>
      </c>
      <c r="D37" s="429" t="s">
        <v>2753</v>
      </c>
      <c r="E37" s="429" t="s">
        <v>2750</v>
      </c>
      <c r="H37" s="22"/>
      <c r="L37" s="22"/>
      <c r="M37" s="22"/>
    </row>
    <row r="38" spans="1:13" x14ac:dyDescent="0.25">
      <c r="A38" s="24" t="s">
        <v>1004</v>
      </c>
      <c r="B38" s="272" t="s">
        <v>2296</v>
      </c>
      <c r="C38" s="429" t="s">
        <v>769</v>
      </c>
      <c r="D38" s="429" t="s">
        <v>2744</v>
      </c>
      <c r="E38" s="429" t="s">
        <v>2754</v>
      </c>
      <c r="H38" s="22"/>
      <c r="L38" s="22"/>
      <c r="M38" s="22"/>
    </row>
    <row r="39" spans="1:13" x14ac:dyDescent="0.25">
      <c r="A39" s="24" t="s">
        <v>1005</v>
      </c>
      <c r="B39" s="40"/>
      <c r="D39" s="207"/>
      <c r="E39" s="207"/>
      <c r="H39" s="22"/>
      <c r="L39" s="22"/>
      <c r="M39" s="22"/>
    </row>
    <row r="40" spans="1:13" x14ac:dyDescent="0.25">
      <c r="A40" s="24" t="s">
        <v>1006</v>
      </c>
      <c r="B40" s="40"/>
      <c r="C40" s="207"/>
      <c r="D40" s="207"/>
      <c r="E40" s="207"/>
      <c r="H40" s="22"/>
      <c r="L40" s="22"/>
      <c r="M40" s="22"/>
    </row>
    <row r="41" spans="1:13" x14ac:dyDescent="0.25">
      <c r="A41" s="24" t="s">
        <v>1007</v>
      </c>
      <c r="B41" s="40"/>
      <c r="C41" s="207"/>
      <c r="D41" s="207"/>
      <c r="E41" s="207"/>
      <c r="H41" s="22"/>
      <c r="L41" s="22"/>
      <c r="M41" s="22"/>
    </row>
    <row r="42" spans="1:13" x14ac:dyDescent="0.25">
      <c r="A42" s="24" t="s">
        <v>1008</v>
      </c>
      <c r="B42" s="40"/>
      <c r="C42" s="207"/>
      <c r="D42" s="207"/>
      <c r="E42" s="207"/>
      <c r="H42" s="22"/>
      <c r="L42" s="22"/>
      <c r="M42" s="22"/>
    </row>
    <row r="43" spans="1:13" x14ac:dyDescent="0.25">
      <c r="A43" s="24" t="s">
        <v>1009</v>
      </c>
      <c r="B43" s="40"/>
      <c r="C43" s="207"/>
      <c r="D43" s="207"/>
      <c r="E43" s="207"/>
      <c r="H43" s="22"/>
      <c r="L43" s="22"/>
      <c r="M43" s="22"/>
    </row>
    <row r="44" spans="1:13" x14ac:dyDescent="0.25">
      <c r="A44" s="24" t="s">
        <v>1010</v>
      </c>
      <c r="B44" s="40"/>
      <c r="C44" s="207"/>
      <c r="D44" s="207"/>
      <c r="E44" s="207"/>
      <c r="H44" s="22"/>
      <c r="L44" s="22"/>
      <c r="M44" s="22"/>
    </row>
    <row r="45" spans="1:13" x14ac:dyDescent="0.25">
      <c r="A45" s="24" t="s">
        <v>1011</v>
      </c>
      <c r="B45" s="40"/>
      <c r="C45" s="207"/>
      <c r="D45" s="207"/>
      <c r="E45" s="207"/>
      <c r="H45" s="22"/>
      <c r="L45" s="22"/>
      <c r="M45" s="22"/>
    </row>
    <row r="46" spans="1:13" x14ac:dyDescent="0.25">
      <c r="A46" s="24" t="s">
        <v>1012</v>
      </c>
      <c r="B46" s="40"/>
      <c r="C46" s="207"/>
      <c r="D46" s="207"/>
      <c r="E46" s="207"/>
      <c r="H46" s="22"/>
      <c r="L46" s="22"/>
      <c r="M46" s="22"/>
    </row>
    <row r="47" spans="1:13" x14ac:dyDescent="0.25">
      <c r="A47" s="24" t="s">
        <v>1013</v>
      </c>
      <c r="B47" s="40"/>
      <c r="C47" s="207"/>
      <c r="D47" s="207"/>
      <c r="E47" s="207"/>
      <c r="H47" s="22"/>
      <c r="L47" s="22"/>
      <c r="M47" s="22"/>
    </row>
    <row r="48" spans="1:13" x14ac:dyDescent="0.25">
      <c r="A48" s="24" t="s">
        <v>1014</v>
      </c>
      <c r="B48" s="40"/>
      <c r="C48" s="207"/>
      <c r="D48" s="207"/>
      <c r="E48" s="207"/>
      <c r="H48" s="22"/>
      <c r="L48" s="22"/>
      <c r="M48" s="22"/>
    </row>
    <row r="49" spans="1:13" x14ac:dyDescent="0.25">
      <c r="A49" s="24" t="s">
        <v>1015</v>
      </c>
      <c r="B49" s="40"/>
      <c r="C49" s="207"/>
      <c r="D49" s="207"/>
      <c r="E49" s="207"/>
      <c r="H49" s="22"/>
      <c r="L49" s="22"/>
      <c r="M49" s="22"/>
    </row>
    <row r="50" spans="1:13" x14ac:dyDescent="0.25">
      <c r="A50" s="24" t="s">
        <v>1016</v>
      </c>
      <c r="B50" s="40"/>
      <c r="C50" s="207"/>
      <c r="D50" s="207"/>
      <c r="E50" s="207"/>
      <c r="H50" s="22"/>
      <c r="L50" s="22"/>
      <c r="M50" s="22"/>
    </row>
    <row r="51" spans="1:13" x14ac:dyDescent="0.25">
      <c r="A51" s="24" t="s">
        <v>1017</v>
      </c>
      <c r="B51" s="40"/>
      <c r="C51" s="207"/>
      <c r="D51" s="207"/>
      <c r="E51" s="207"/>
      <c r="H51" s="22"/>
      <c r="L51" s="22"/>
      <c r="M51" s="22"/>
    </row>
    <row r="52" spans="1:13" x14ac:dyDescent="0.25">
      <c r="A52" s="24" t="s">
        <v>1018</v>
      </c>
      <c r="B52" s="40"/>
      <c r="C52" s="207"/>
      <c r="D52" s="207"/>
      <c r="E52" s="207"/>
      <c r="H52" s="22"/>
      <c r="L52" s="22"/>
      <c r="M52" s="22"/>
    </row>
    <row r="53" spans="1:13" x14ac:dyDescent="0.25">
      <c r="A53" s="24" t="s">
        <v>1019</v>
      </c>
      <c r="B53" s="40"/>
      <c r="C53" s="207"/>
      <c r="D53" s="207"/>
      <c r="E53" s="207"/>
      <c r="H53" s="22"/>
      <c r="L53" s="22"/>
      <c r="M53" s="22"/>
    </row>
    <row r="54" spans="1:13" x14ac:dyDescent="0.25">
      <c r="A54" s="24" t="s">
        <v>1020</v>
      </c>
      <c r="B54" s="40"/>
      <c r="C54" s="207"/>
      <c r="D54" s="207"/>
      <c r="E54" s="207"/>
      <c r="H54" s="22"/>
      <c r="L54" s="22"/>
      <c r="M54" s="22"/>
    </row>
    <row r="55" spans="1:13" x14ac:dyDescent="0.25">
      <c r="A55" s="24" t="s">
        <v>1021</v>
      </c>
      <c r="B55" s="40"/>
      <c r="C55" s="207"/>
      <c r="D55" s="207"/>
      <c r="E55" s="207"/>
      <c r="H55" s="22"/>
      <c r="L55" s="22"/>
      <c r="M55" s="22"/>
    </row>
    <row r="56" spans="1:13" x14ac:dyDescent="0.25">
      <c r="A56" s="24" t="s">
        <v>1022</v>
      </c>
      <c r="B56" s="40"/>
      <c r="C56" s="207"/>
      <c r="D56" s="207"/>
      <c r="E56" s="207"/>
      <c r="H56" s="22"/>
      <c r="L56" s="22"/>
      <c r="M56" s="22"/>
    </row>
    <row r="57" spans="1:13" x14ac:dyDescent="0.25">
      <c r="A57" s="24" t="s">
        <v>1023</v>
      </c>
      <c r="B57" s="40"/>
      <c r="C57" s="207"/>
      <c r="D57" s="207"/>
      <c r="E57" s="207"/>
      <c r="H57" s="22"/>
      <c r="L57" s="22"/>
      <c r="M57" s="22"/>
    </row>
    <row r="58" spans="1:13" x14ac:dyDescent="0.25">
      <c r="A58" s="24" t="s">
        <v>1024</v>
      </c>
      <c r="B58" s="40"/>
      <c r="C58" s="207"/>
      <c r="D58" s="207"/>
      <c r="E58" s="207"/>
      <c r="H58" s="22"/>
      <c r="L58" s="22"/>
      <c r="M58" s="22"/>
    </row>
    <row r="59" spans="1:13" x14ac:dyDescent="0.25">
      <c r="A59" s="24" t="s">
        <v>1025</v>
      </c>
      <c r="B59" s="40"/>
      <c r="C59" s="207"/>
      <c r="D59" s="207"/>
      <c r="E59" s="207"/>
      <c r="H59" s="22"/>
      <c r="L59" s="22"/>
      <c r="M59" s="22"/>
    </row>
    <row r="60" spans="1:13" outlineLevel="1" x14ac:dyDescent="0.25">
      <c r="A60" s="24" t="s">
        <v>986</v>
      </c>
      <c r="B60" s="40"/>
      <c r="E60" s="40"/>
      <c r="F60" s="40"/>
      <c r="G60" s="40"/>
      <c r="H60" s="22"/>
      <c r="L60" s="22"/>
      <c r="M60" s="22"/>
    </row>
    <row r="61" spans="1:13" outlineLevel="1" x14ac:dyDescent="0.25">
      <c r="A61" s="24" t="s">
        <v>987</v>
      </c>
      <c r="B61" s="40"/>
      <c r="E61" s="40"/>
      <c r="F61" s="40"/>
      <c r="G61" s="40"/>
      <c r="H61" s="22"/>
      <c r="L61" s="22"/>
      <c r="M61" s="22"/>
    </row>
    <row r="62" spans="1:13" outlineLevel="1" x14ac:dyDescent="0.25">
      <c r="A62" s="24" t="s">
        <v>988</v>
      </c>
      <c r="B62" s="40"/>
      <c r="E62" s="40"/>
      <c r="F62" s="40"/>
      <c r="G62" s="40"/>
      <c r="H62" s="22"/>
      <c r="L62" s="22"/>
      <c r="M62" s="22"/>
    </row>
    <row r="63" spans="1:13" outlineLevel="1" x14ac:dyDescent="0.25">
      <c r="A63" s="24" t="s">
        <v>989</v>
      </c>
      <c r="B63" s="40"/>
      <c r="E63" s="40"/>
      <c r="F63" s="40"/>
      <c r="G63" s="40"/>
      <c r="H63" s="22"/>
      <c r="L63" s="22"/>
      <c r="M63" s="22"/>
    </row>
    <row r="64" spans="1:13" outlineLevel="1" x14ac:dyDescent="0.25">
      <c r="A64" s="24" t="s">
        <v>990</v>
      </c>
      <c r="B64" s="40"/>
      <c r="E64" s="40"/>
      <c r="F64" s="40"/>
      <c r="G64" s="40"/>
      <c r="H64" s="22"/>
      <c r="L64" s="22"/>
      <c r="M64" s="22"/>
    </row>
    <row r="65" spans="1:14" outlineLevel="1" x14ac:dyDescent="0.25">
      <c r="A65" s="24" t="s">
        <v>991</v>
      </c>
      <c r="B65" s="40"/>
      <c r="E65" s="40"/>
      <c r="F65" s="40"/>
      <c r="G65" s="40"/>
      <c r="H65" s="22"/>
      <c r="L65" s="22"/>
      <c r="M65" s="22"/>
    </row>
    <row r="66" spans="1:14" outlineLevel="1" x14ac:dyDescent="0.25">
      <c r="A66" s="24" t="s">
        <v>992</v>
      </c>
      <c r="B66" s="40"/>
      <c r="E66" s="40"/>
      <c r="F66" s="40"/>
      <c r="G66" s="40"/>
      <c r="H66" s="22"/>
      <c r="L66" s="22"/>
      <c r="M66" s="22"/>
    </row>
    <row r="67" spans="1:14" outlineLevel="1" x14ac:dyDescent="0.25">
      <c r="A67" s="24" t="s">
        <v>993</v>
      </c>
      <c r="B67" s="40"/>
      <c r="E67" s="40"/>
      <c r="F67" s="40"/>
      <c r="G67" s="40"/>
      <c r="H67" s="22"/>
      <c r="L67" s="22"/>
      <c r="M67" s="22"/>
    </row>
    <row r="68" spans="1:14" outlineLevel="1" x14ac:dyDescent="0.25">
      <c r="A68" s="24" t="s">
        <v>994</v>
      </c>
      <c r="B68" s="40"/>
      <c r="E68" s="40"/>
      <c r="F68" s="40"/>
      <c r="G68" s="40"/>
      <c r="H68" s="22"/>
      <c r="L68" s="22"/>
      <c r="M68" s="22"/>
    </row>
    <row r="69" spans="1:14" outlineLevel="1" x14ac:dyDescent="0.25">
      <c r="A69" s="24" t="s">
        <v>995</v>
      </c>
      <c r="B69" s="40"/>
      <c r="E69" s="40"/>
      <c r="F69" s="40"/>
      <c r="G69" s="40"/>
      <c r="H69" s="22"/>
      <c r="L69" s="22"/>
      <c r="M69" s="22"/>
    </row>
    <row r="70" spans="1:14" outlineLevel="1" x14ac:dyDescent="0.25">
      <c r="A70" s="24" t="s">
        <v>996</v>
      </c>
      <c r="B70" s="40"/>
      <c r="E70" s="40"/>
      <c r="F70" s="40"/>
      <c r="G70" s="40"/>
      <c r="H70" s="22"/>
      <c r="L70" s="22"/>
      <c r="M70" s="22"/>
    </row>
    <row r="71" spans="1:14" outlineLevel="1" x14ac:dyDescent="0.25">
      <c r="A71" s="24" t="s">
        <v>997</v>
      </c>
      <c r="B71" s="40"/>
      <c r="E71" s="40"/>
      <c r="F71" s="40"/>
      <c r="G71" s="40"/>
      <c r="H71" s="22"/>
      <c r="L71" s="22"/>
      <c r="M71" s="22"/>
    </row>
    <row r="72" spans="1:14" outlineLevel="1" x14ac:dyDescent="0.25">
      <c r="A72" s="24" t="s">
        <v>998</v>
      </c>
      <c r="B72" s="40"/>
      <c r="E72" s="40"/>
      <c r="F72" s="40"/>
      <c r="G72" s="40"/>
      <c r="H72" s="22"/>
      <c r="L72" s="22"/>
      <c r="M72" s="22"/>
    </row>
    <row r="73" spans="1:14" ht="18.75" x14ac:dyDescent="0.25">
      <c r="A73" s="35"/>
      <c r="B73" s="34" t="s">
        <v>1000</v>
      </c>
      <c r="C73" s="35"/>
      <c r="D73" s="35"/>
      <c r="E73" s="35"/>
      <c r="F73" s="35"/>
      <c r="G73" s="35"/>
      <c r="H73" s="22"/>
    </row>
    <row r="74" spans="1:14" ht="15" customHeight="1" x14ac:dyDescent="0.25">
      <c r="A74" s="42"/>
      <c r="B74" s="43" t="s">
        <v>729</v>
      </c>
      <c r="C74" s="42" t="s">
        <v>1061</v>
      </c>
      <c r="D74" s="42"/>
      <c r="E74" s="45"/>
      <c r="F74" s="45"/>
      <c r="G74" s="45"/>
      <c r="H74" s="52"/>
      <c r="I74" s="52"/>
      <c r="J74" s="52"/>
      <c r="K74" s="52"/>
      <c r="L74" s="52"/>
      <c r="M74" s="52"/>
      <c r="N74" s="52"/>
    </row>
    <row r="75" spans="1:14" x14ac:dyDescent="0.25">
      <c r="A75" s="24" t="s">
        <v>1026</v>
      </c>
      <c r="B75" s="24" t="s">
        <v>1044</v>
      </c>
      <c r="C75" s="218">
        <v>49.46</v>
      </c>
      <c r="H75" s="22"/>
    </row>
    <row r="76" spans="1:14" x14ac:dyDescent="0.25">
      <c r="A76" s="24" t="s">
        <v>1027</v>
      </c>
      <c r="B76" s="24" t="s">
        <v>1059</v>
      </c>
      <c r="C76" s="443">
        <v>240.07</v>
      </c>
      <c r="H76" s="22"/>
    </row>
    <row r="77" spans="1:14" outlineLevel="1" x14ac:dyDescent="0.25">
      <c r="A77" s="24" t="s">
        <v>1028</v>
      </c>
      <c r="H77" s="22"/>
    </row>
    <row r="78" spans="1:14" outlineLevel="1" x14ac:dyDescent="0.25">
      <c r="A78" s="24" t="s">
        <v>1029</v>
      </c>
      <c r="H78" s="22"/>
    </row>
    <row r="79" spans="1:14" outlineLevel="1" x14ac:dyDescent="0.25">
      <c r="A79" s="24" t="s">
        <v>1030</v>
      </c>
      <c r="H79" s="22"/>
    </row>
    <row r="80" spans="1:14" outlineLevel="1" x14ac:dyDescent="0.25">
      <c r="A80" s="24" t="s">
        <v>1031</v>
      </c>
      <c r="H80" s="22"/>
    </row>
    <row r="81" spans="1:8" x14ac:dyDescent="0.25">
      <c r="A81" s="42"/>
      <c r="B81" s="43" t="s">
        <v>1032</v>
      </c>
      <c r="C81" s="42" t="s">
        <v>429</v>
      </c>
      <c r="D81" s="42" t="s">
        <v>430</v>
      </c>
      <c r="E81" s="45" t="s">
        <v>730</v>
      </c>
      <c r="F81" s="45" t="s">
        <v>731</v>
      </c>
      <c r="G81" s="45" t="s">
        <v>1052</v>
      </c>
      <c r="H81" s="22"/>
    </row>
    <row r="82" spans="1:8" x14ac:dyDescent="0.25">
      <c r="A82" s="24" t="s">
        <v>1033</v>
      </c>
      <c r="B82" s="218" t="s">
        <v>1110</v>
      </c>
      <c r="C82" s="444">
        <v>8.6399999999999997E-4</v>
      </c>
      <c r="D82" s="218" t="s">
        <v>769</v>
      </c>
      <c r="E82" s="207" t="s">
        <v>769</v>
      </c>
      <c r="F82" s="207" t="s">
        <v>769</v>
      </c>
      <c r="G82" s="444">
        <f>C82</f>
        <v>8.6399999999999997E-4</v>
      </c>
      <c r="H82" s="22"/>
    </row>
    <row r="83" spans="1:8" x14ac:dyDescent="0.25">
      <c r="A83" s="24" t="s">
        <v>1034</v>
      </c>
      <c r="B83" s="218" t="s">
        <v>1049</v>
      </c>
      <c r="C83" s="444">
        <v>1.0280000000000001E-3</v>
      </c>
      <c r="D83" s="207" t="s">
        <v>769</v>
      </c>
      <c r="E83" s="207" t="s">
        <v>769</v>
      </c>
      <c r="F83" s="207" t="s">
        <v>769</v>
      </c>
      <c r="G83" s="449">
        <f>C83</f>
        <v>1.0280000000000001E-3</v>
      </c>
      <c r="H83" s="22"/>
    </row>
    <row r="84" spans="1:8" x14ac:dyDescent="0.25">
      <c r="A84" s="24" t="s">
        <v>1035</v>
      </c>
      <c r="B84" s="218" t="s">
        <v>1047</v>
      </c>
      <c r="C84" s="444">
        <v>2.0900000000000001E-4</v>
      </c>
      <c r="D84" s="207" t="s">
        <v>769</v>
      </c>
      <c r="E84" s="207" t="s">
        <v>769</v>
      </c>
      <c r="F84" s="207" t="s">
        <v>769</v>
      </c>
      <c r="G84" s="449">
        <f>C84</f>
        <v>2.0900000000000001E-4</v>
      </c>
      <c r="H84" s="22"/>
    </row>
    <row r="85" spans="1:8" x14ac:dyDescent="0.25">
      <c r="A85" s="24" t="s">
        <v>1036</v>
      </c>
      <c r="B85" s="218" t="s">
        <v>1048</v>
      </c>
      <c r="C85" s="444">
        <v>9.0000000000000006E-5</v>
      </c>
      <c r="D85" s="207" t="s">
        <v>769</v>
      </c>
      <c r="E85" s="207" t="s">
        <v>769</v>
      </c>
      <c r="F85" s="207" t="s">
        <v>769</v>
      </c>
      <c r="G85" s="449">
        <f>C85</f>
        <v>9.0000000000000006E-5</v>
      </c>
      <c r="H85" s="22"/>
    </row>
    <row r="86" spans="1:8" x14ac:dyDescent="0.25">
      <c r="A86" s="24" t="s">
        <v>1051</v>
      </c>
      <c r="B86" s="218" t="s">
        <v>1050</v>
      </c>
      <c r="C86" s="444">
        <v>0</v>
      </c>
      <c r="D86" s="207" t="s">
        <v>769</v>
      </c>
      <c r="E86" s="207" t="s">
        <v>769</v>
      </c>
      <c r="F86" s="207" t="s">
        <v>769</v>
      </c>
      <c r="G86" s="449">
        <f>C86</f>
        <v>0</v>
      </c>
      <c r="H86" s="22"/>
    </row>
    <row r="87" spans="1:8" outlineLevel="1" x14ac:dyDescent="0.25">
      <c r="A87" s="24" t="s">
        <v>1037</v>
      </c>
      <c r="H87" s="22"/>
    </row>
    <row r="88" spans="1:8" outlineLevel="1" x14ac:dyDescent="0.25">
      <c r="A88" s="24" t="s">
        <v>1038</v>
      </c>
      <c r="H88" s="22"/>
    </row>
    <row r="89" spans="1:8" outlineLevel="1" x14ac:dyDescent="0.25">
      <c r="A89" s="24" t="s">
        <v>1039</v>
      </c>
      <c r="H89" s="22"/>
    </row>
    <row r="90" spans="1:8" outlineLevel="1" x14ac:dyDescent="0.25">
      <c r="A90" s="24" t="s">
        <v>1040</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 ref="D37" r:id="rId1" display="https://lei-search.lei-worldwide.com/search-results.html?lei=1VUV7VQFKUOQSJ21A208" xr:uid="{48F11D3C-1095-4848-9B5B-51836556E2FF}"/>
  </hyperlinks>
  <pageMargins left="0.70866141732283472" right="0.70866141732283472" top="0.74803149606299213" bottom="0.74803149606299213" header="0.31496062992125984" footer="0.31496062992125984"/>
  <pageSetup paperSize="9" scale="50" fitToHeight="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sqref="A1:B1"/>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462"/>
      <c r="B1" s="462"/>
    </row>
    <row r="2" spans="1:7" ht="31.5" x14ac:dyDescent="0.25">
      <c r="A2" s="133" t="s">
        <v>2288</v>
      </c>
      <c r="B2" s="133"/>
      <c r="C2" s="22"/>
      <c r="D2" s="22"/>
      <c r="E2" s="22"/>
      <c r="F2" s="300" t="s">
        <v>2281</v>
      </c>
      <c r="G2" s="55"/>
    </row>
    <row r="3" spans="1:7" ht="15.75" thickBot="1" x14ac:dyDescent="0.3">
      <c r="A3" s="22"/>
      <c r="B3" s="23"/>
      <c r="C3" s="23"/>
      <c r="D3" s="22"/>
      <c r="E3" s="22"/>
      <c r="F3" s="22"/>
      <c r="G3" s="22"/>
    </row>
    <row r="4" spans="1:7" ht="19.5" thickBot="1" x14ac:dyDescent="0.3">
      <c r="A4" s="163"/>
      <c r="B4" s="164" t="s">
        <v>20</v>
      </c>
      <c r="C4" s="439" t="s">
        <v>1099</v>
      </c>
      <c r="D4" s="163"/>
      <c r="E4" s="163"/>
      <c r="F4" s="161"/>
      <c r="G4" s="161"/>
    </row>
    <row r="5" spans="1:7" x14ac:dyDescent="0.25">
      <c r="A5" s="162"/>
      <c r="B5" s="162"/>
      <c r="C5" s="162"/>
      <c r="D5" s="162"/>
      <c r="E5" s="162"/>
      <c r="F5" s="162"/>
      <c r="G5" s="162"/>
    </row>
    <row r="6" spans="1:7" ht="18.75" x14ac:dyDescent="0.25">
      <c r="A6" s="165"/>
      <c r="B6" s="464" t="s">
        <v>1739</v>
      </c>
      <c r="C6" s="465"/>
      <c r="D6" s="218"/>
      <c r="E6" s="166"/>
      <c r="F6" s="166"/>
      <c r="G6" s="166"/>
    </row>
    <row r="7" spans="1:7" x14ac:dyDescent="0.25">
      <c r="A7" s="267"/>
      <c r="B7" s="466" t="s">
        <v>1170</v>
      </c>
      <c r="C7" s="466"/>
      <c r="D7" s="264"/>
      <c r="E7" s="162"/>
      <c r="F7" s="162"/>
      <c r="G7" s="162"/>
    </row>
    <row r="8" spans="1:7" x14ac:dyDescent="0.25">
      <c r="A8" s="162"/>
      <c r="B8" s="467" t="s">
        <v>1171</v>
      </c>
      <c r="C8" s="468"/>
      <c r="D8" s="264"/>
      <c r="E8" s="162"/>
      <c r="F8" s="162"/>
      <c r="G8" s="162"/>
    </row>
    <row r="9" spans="1:7" x14ac:dyDescent="0.25">
      <c r="A9" s="162"/>
      <c r="B9" s="469" t="s">
        <v>1172</v>
      </c>
      <c r="C9" s="470"/>
      <c r="D9" s="264"/>
      <c r="E9" s="162"/>
      <c r="F9" s="162"/>
      <c r="G9" s="162"/>
    </row>
    <row r="10" spans="1:7" ht="15.75" thickBot="1" x14ac:dyDescent="0.3">
      <c r="A10" s="162"/>
      <c r="B10" s="471" t="s">
        <v>1173</v>
      </c>
      <c r="C10" s="472"/>
      <c r="D10" s="218"/>
      <c r="E10" s="162"/>
      <c r="F10" s="162"/>
      <c r="G10" s="162"/>
    </row>
    <row r="11" spans="1:7" x14ac:dyDescent="0.25">
      <c r="A11" s="162"/>
      <c r="B11" s="266"/>
      <c r="C11" s="265"/>
      <c r="D11" s="162"/>
      <c r="E11" s="162"/>
      <c r="F11" s="162"/>
      <c r="G11" s="162"/>
    </row>
    <row r="12" spans="1:7" x14ac:dyDescent="0.25">
      <c r="A12" s="162"/>
      <c r="B12" s="167"/>
      <c r="C12" s="162"/>
      <c r="D12" s="162"/>
      <c r="E12" s="162"/>
      <c r="F12" s="162"/>
      <c r="G12" s="162"/>
    </row>
    <row r="13" spans="1:7" x14ac:dyDescent="0.25">
      <c r="A13" s="162"/>
      <c r="B13" s="167"/>
      <c r="C13" s="162"/>
      <c r="D13" s="162"/>
      <c r="E13" s="162"/>
      <c r="F13" s="162"/>
      <c r="G13" s="162"/>
    </row>
    <row r="14" spans="1:7" ht="18.75" customHeight="1" x14ac:dyDescent="0.25">
      <c r="A14" s="34"/>
      <c r="B14" s="463" t="s">
        <v>1170</v>
      </c>
      <c r="C14" s="463"/>
      <c r="D14" s="34"/>
      <c r="E14" s="34"/>
      <c r="F14" s="34"/>
      <c r="G14" s="34"/>
    </row>
    <row r="15" spans="1:7" x14ac:dyDescent="0.25">
      <c r="A15" s="42"/>
      <c r="B15" s="42" t="s">
        <v>1174</v>
      </c>
      <c r="C15" s="42" t="s">
        <v>58</v>
      </c>
      <c r="D15" s="42" t="s">
        <v>1175</v>
      </c>
      <c r="E15" s="42"/>
      <c r="F15" s="42" t="s">
        <v>1176</v>
      </c>
      <c r="G15" s="42" t="s">
        <v>1177</v>
      </c>
    </row>
    <row r="16" spans="1:7" x14ac:dyDescent="0.25">
      <c r="A16" s="162" t="s">
        <v>1178</v>
      </c>
      <c r="B16" s="160" t="s">
        <v>1179</v>
      </c>
      <c r="C16" s="440">
        <v>0</v>
      </c>
      <c r="D16" s="440">
        <v>0</v>
      </c>
      <c r="E16" s="159"/>
      <c r="F16" s="187">
        <f>IF(OR('B1. HTT Mortgage Assets'!$C$15=0,C16="[For completion]"),"",C16/'B1. HTT Mortgage Assets'!$C$15)</f>
        <v>0</v>
      </c>
      <c r="G16" s="187">
        <f>IF(OR('B1. HTT Mortgage Assets'!$F$28=0,D16="[For completion]"),"",D16/'B1. HTT Mortgage Assets'!$F$28)</f>
        <v>0</v>
      </c>
    </row>
    <row r="17" spans="1:7" x14ac:dyDescent="0.25">
      <c r="A17" s="162" t="s">
        <v>1181</v>
      </c>
      <c r="B17" s="178" t="s">
        <v>1719</v>
      </c>
      <c r="C17" s="441">
        <v>0</v>
      </c>
      <c r="D17" s="440">
        <v>0</v>
      </c>
      <c r="E17" s="159"/>
      <c r="F17" s="187">
        <f>IF(OR('B1. HTT Mortgage Assets'!$C$15=0,C17="[For completion]"),"",C17/'B1. HTT Mortgage Assets'!$C$15)</f>
        <v>0</v>
      </c>
      <c r="G17" s="187">
        <f>IF(OR('B1. HTT Mortgage Assets'!$F$28=0,D17="[For completion]"),"",D17/'B1. HTT Mortgage Assets'!$F$28)</f>
        <v>0</v>
      </c>
    </row>
    <row r="18" spans="1:7" x14ac:dyDescent="0.25">
      <c r="A18" s="162" t="s">
        <v>1182</v>
      </c>
      <c r="B18" s="178" t="s">
        <v>1184</v>
      </c>
      <c r="C18" s="441">
        <v>0</v>
      </c>
      <c r="D18" s="440">
        <v>0</v>
      </c>
      <c r="E18" s="159"/>
      <c r="F18" s="187">
        <f>IF(OR('B1. HTT Mortgage Assets'!$C$15=0,C18="[For completion]"),"",C18/'B1. HTT Mortgage Assets'!$C$15)</f>
        <v>0</v>
      </c>
      <c r="G18" s="187">
        <f>IF(OR('B1. HTT Mortgage Assets'!$F$28=0,D18="[For completion]"),"",D18/'B1. HTT Mortgage Assets'!$F$28)</f>
        <v>0</v>
      </c>
    </row>
    <row r="19" spans="1:7" x14ac:dyDescent="0.25">
      <c r="A19" s="218" t="s">
        <v>1183</v>
      </c>
      <c r="B19" s="178" t="s">
        <v>1502</v>
      </c>
      <c r="C19" s="193">
        <f>SUM(C16:C18)</f>
        <v>0</v>
      </c>
      <c r="D19" s="191">
        <f>SUM(D16:D18)</f>
        <v>0</v>
      </c>
      <c r="E19" s="159"/>
      <c r="F19" s="187">
        <f>SUM(F16:F18)</f>
        <v>0</v>
      </c>
      <c r="G19" s="187">
        <f>SUM(G16:G18)</f>
        <v>0</v>
      </c>
    </row>
    <row r="20" spans="1:7" x14ac:dyDescent="0.25">
      <c r="A20" s="178" t="s">
        <v>1720</v>
      </c>
      <c r="B20" s="276" t="s">
        <v>90</v>
      </c>
      <c r="C20" s="273"/>
      <c r="D20" s="273"/>
      <c r="E20" s="159"/>
      <c r="F20" s="178"/>
      <c r="G20" s="178"/>
    </row>
    <row r="21" spans="1:7" x14ac:dyDescent="0.25">
      <c r="A21" s="178" t="s">
        <v>1721</v>
      </c>
      <c r="B21" s="276" t="s">
        <v>90</v>
      </c>
      <c r="C21" s="273"/>
      <c r="D21" s="273"/>
      <c r="E21" s="159"/>
      <c r="F21" s="178"/>
      <c r="G21" s="178"/>
    </row>
    <row r="22" spans="1:7" x14ac:dyDescent="0.25">
      <c r="A22" s="178" t="s">
        <v>1722</v>
      </c>
      <c r="B22" s="276" t="s">
        <v>90</v>
      </c>
      <c r="C22" s="273"/>
      <c r="D22" s="273"/>
      <c r="E22" s="159"/>
      <c r="F22" s="178"/>
      <c r="G22" s="178"/>
    </row>
    <row r="23" spans="1:7" x14ac:dyDescent="0.25">
      <c r="A23" s="178" t="s">
        <v>1723</v>
      </c>
      <c r="B23" s="276" t="s">
        <v>90</v>
      </c>
      <c r="C23" s="273"/>
      <c r="D23" s="273"/>
      <c r="E23" s="159"/>
      <c r="F23" s="178"/>
      <c r="G23" s="178"/>
    </row>
    <row r="24" spans="1:7" x14ac:dyDescent="0.25">
      <c r="A24" s="178" t="s">
        <v>1724</v>
      </c>
      <c r="B24" s="276" t="s">
        <v>90</v>
      </c>
      <c r="C24" s="273"/>
      <c r="D24" s="273"/>
      <c r="E24" s="159"/>
      <c r="F24" s="178"/>
      <c r="G24" s="178"/>
    </row>
    <row r="25" spans="1:7" ht="18.75" x14ac:dyDescent="0.25">
      <c r="A25" s="34"/>
      <c r="B25" s="463" t="s">
        <v>1171</v>
      </c>
      <c r="C25" s="463"/>
      <c r="D25" s="34"/>
      <c r="E25" s="34"/>
      <c r="F25" s="34"/>
      <c r="G25" s="34"/>
    </row>
    <row r="26" spans="1:7" x14ac:dyDescent="0.25">
      <c r="A26" s="42"/>
      <c r="B26" s="42" t="s">
        <v>1185</v>
      </c>
      <c r="C26" s="42" t="s">
        <v>58</v>
      </c>
      <c r="D26" s="42"/>
      <c r="E26" s="42"/>
      <c r="F26" s="42" t="s">
        <v>1186</v>
      </c>
      <c r="G26" s="42"/>
    </row>
    <row r="27" spans="1:7" x14ac:dyDescent="0.25">
      <c r="A27" s="171" t="s">
        <v>1187</v>
      </c>
      <c r="B27" s="171" t="s">
        <v>399</v>
      </c>
      <c r="C27" s="240" t="s">
        <v>772</v>
      </c>
      <c r="D27" s="188"/>
      <c r="E27" s="171"/>
      <c r="F27" s="187" t="str">
        <f>IF($C$30=0,"",IF(C27="[For completion]","",C27/$C$30))</f>
        <v/>
      </c>
      <c r="G27" s="159"/>
    </row>
    <row r="28" spans="1:7" x14ac:dyDescent="0.25">
      <c r="A28" s="171" t="s">
        <v>1188</v>
      </c>
      <c r="B28" s="171" t="s">
        <v>401</v>
      </c>
      <c r="C28" s="240" t="s">
        <v>769</v>
      </c>
      <c r="D28" s="188"/>
      <c r="E28" s="171"/>
      <c r="F28" s="187" t="str">
        <f>IF($C$30=0,"",IF(C28="[For completion]","",C28/$C$30))</f>
        <v/>
      </c>
      <c r="G28" s="159"/>
    </row>
    <row r="29" spans="1:7" x14ac:dyDescent="0.25">
      <c r="A29" s="171" t="s">
        <v>1189</v>
      </c>
      <c r="B29" s="171" t="s">
        <v>86</v>
      </c>
      <c r="C29" s="240" t="s">
        <v>769</v>
      </c>
      <c r="D29" s="188"/>
      <c r="E29" s="171"/>
      <c r="F29" s="187" t="str">
        <f>IF($C$30=0,"",IF(C29="[For completion]","",C29/$C$30))</f>
        <v/>
      </c>
      <c r="G29" s="159"/>
    </row>
    <row r="30" spans="1:7" x14ac:dyDescent="0.25">
      <c r="A30" s="171" t="s">
        <v>1190</v>
      </c>
      <c r="B30" s="173" t="s">
        <v>88</v>
      </c>
      <c r="C30" s="188">
        <f>SUM(C27:C29)</f>
        <v>0</v>
      </c>
      <c r="D30" s="171"/>
      <c r="E30" s="171"/>
      <c r="F30" s="185">
        <f>SUM(F27:F29)</f>
        <v>0</v>
      </c>
      <c r="G30" s="159"/>
    </row>
    <row r="31" spans="1:7" x14ac:dyDescent="0.25">
      <c r="A31" s="171" t="s">
        <v>1191</v>
      </c>
      <c r="B31" s="175" t="s">
        <v>948</v>
      </c>
      <c r="C31" s="274"/>
      <c r="D31" s="171"/>
      <c r="E31" s="171"/>
      <c r="F31" s="187" t="str">
        <f>IF($C$30=0,"",IF(C31="[For completion]","",C31/$C$30))</f>
        <v/>
      </c>
      <c r="G31" s="159"/>
    </row>
    <row r="32" spans="1:7" x14ac:dyDescent="0.25">
      <c r="A32" s="171" t="s">
        <v>1192</v>
      </c>
      <c r="B32" s="175" t="s">
        <v>1725</v>
      </c>
      <c r="C32" s="274"/>
      <c r="D32" s="171"/>
      <c r="E32" s="171"/>
      <c r="F32" s="187" t="str">
        <f t="shared" ref="F32:F39" si="0">IF($C$30=0,"",IF(C32="[For completion]","",C32/$C$30))</f>
        <v/>
      </c>
      <c r="G32" s="29"/>
    </row>
    <row r="33" spans="1:7" x14ac:dyDescent="0.25">
      <c r="A33" s="171" t="s">
        <v>1193</v>
      </c>
      <c r="B33" s="175" t="s">
        <v>1726</v>
      </c>
      <c r="C33" s="274"/>
      <c r="D33" s="171"/>
      <c r="E33" s="171"/>
      <c r="F33" s="187" t="str">
        <f>IF($C$30=0,"",IF(C33="[For completion]","",C33/$C$30))</f>
        <v/>
      </c>
      <c r="G33" s="29"/>
    </row>
    <row r="34" spans="1:7" x14ac:dyDescent="0.25">
      <c r="A34" s="171" t="s">
        <v>1194</v>
      </c>
      <c r="B34" s="175" t="s">
        <v>1727</v>
      </c>
      <c r="C34" s="274"/>
      <c r="D34" s="171"/>
      <c r="E34" s="171"/>
      <c r="F34" s="187" t="str">
        <f t="shared" si="0"/>
        <v/>
      </c>
      <c r="G34" s="29"/>
    </row>
    <row r="35" spans="1:7" x14ac:dyDescent="0.25">
      <c r="A35" s="171" t="s">
        <v>1195</v>
      </c>
      <c r="B35" s="175" t="s">
        <v>1503</v>
      </c>
      <c r="C35" s="274"/>
      <c r="D35" s="171"/>
      <c r="E35" s="171"/>
      <c r="F35" s="187" t="str">
        <f t="shared" si="0"/>
        <v/>
      </c>
      <c r="G35" s="29"/>
    </row>
    <row r="36" spans="1:7" x14ac:dyDescent="0.25">
      <c r="A36" s="171" t="s">
        <v>1196</v>
      </c>
      <c r="B36" s="175" t="s">
        <v>1728</v>
      </c>
      <c r="C36" s="274"/>
      <c r="D36" s="171"/>
      <c r="E36" s="171"/>
      <c r="F36" s="187" t="str">
        <f t="shared" si="0"/>
        <v/>
      </c>
      <c r="G36" s="166"/>
    </row>
    <row r="37" spans="1:7" x14ac:dyDescent="0.25">
      <c r="A37" s="171" t="s">
        <v>1197</v>
      </c>
      <c r="B37" s="175" t="s">
        <v>1729</v>
      </c>
      <c r="C37" s="274"/>
      <c r="D37" s="171"/>
      <c r="E37" s="171"/>
      <c r="F37" s="187" t="str">
        <f t="shared" si="0"/>
        <v/>
      </c>
      <c r="G37" s="29"/>
    </row>
    <row r="38" spans="1:7" x14ac:dyDescent="0.25">
      <c r="A38" s="171" t="s">
        <v>1198</v>
      </c>
      <c r="B38" s="175" t="s">
        <v>1730</v>
      </c>
      <c r="C38" s="274"/>
      <c r="D38" s="171"/>
      <c r="E38" s="171"/>
      <c r="F38" s="187" t="str">
        <f t="shared" si="0"/>
        <v/>
      </c>
      <c r="G38" s="29"/>
    </row>
    <row r="39" spans="1:7" x14ac:dyDescent="0.25">
      <c r="A39" s="171" t="s">
        <v>1199</v>
      </c>
      <c r="B39" s="175" t="s">
        <v>1504</v>
      </c>
      <c r="C39" s="274"/>
      <c r="D39" s="171"/>
      <c r="E39" s="159"/>
      <c r="F39" s="187" t="str">
        <f t="shared" si="0"/>
        <v/>
      </c>
      <c r="G39" s="29"/>
    </row>
    <row r="40" spans="1:7" x14ac:dyDescent="0.25">
      <c r="A40" s="171" t="s">
        <v>1200</v>
      </c>
      <c r="B40" s="276" t="s">
        <v>2235</v>
      </c>
      <c r="C40" s="274"/>
      <c r="D40" s="171"/>
      <c r="E40" s="159"/>
      <c r="F40" s="178"/>
      <c r="G40" s="178"/>
    </row>
    <row r="41" spans="1:7" x14ac:dyDescent="0.25">
      <c r="A41" s="171" t="s">
        <v>1201</v>
      </c>
      <c r="B41" s="276" t="s">
        <v>90</v>
      </c>
      <c r="C41" s="275"/>
      <c r="D41" s="170"/>
      <c r="E41" s="159"/>
      <c r="F41" s="178"/>
      <c r="G41" s="178"/>
    </row>
    <row r="42" spans="1:7" x14ac:dyDescent="0.25">
      <c r="A42" s="171" t="s">
        <v>1202</v>
      </c>
      <c r="B42" s="276" t="s">
        <v>90</v>
      </c>
      <c r="C42" s="275"/>
      <c r="D42" s="170"/>
      <c r="E42" s="170"/>
      <c r="F42" s="178"/>
      <c r="G42" s="178"/>
    </row>
    <row r="43" spans="1:7" x14ac:dyDescent="0.25">
      <c r="A43" s="171" t="s">
        <v>1203</v>
      </c>
      <c r="B43" s="276" t="s">
        <v>90</v>
      </c>
      <c r="C43" s="275"/>
      <c r="D43" s="170"/>
      <c r="E43" s="170"/>
      <c r="F43" s="178"/>
      <c r="G43" s="178"/>
    </row>
    <row r="44" spans="1:7" x14ac:dyDescent="0.25">
      <c r="A44" s="171" t="s">
        <v>1204</v>
      </c>
      <c r="B44" s="276" t="s">
        <v>90</v>
      </c>
      <c r="C44" s="275"/>
      <c r="D44" s="170"/>
      <c r="E44" s="170"/>
      <c r="F44" s="178"/>
      <c r="G44" s="178"/>
    </row>
    <row r="45" spans="1:7" x14ac:dyDescent="0.25">
      <c r="A45" s="171" t="s">
        <v>1205</v>
      </c>
      <c r="B45" s="276" t="s">
        <v>90</v>
      </c>
      <c r="C45" s="275"/>
      <c r="D45" s="170"/>
      <c r="E45" s="170"/>
      <c r="F45" s="178"/>
      <c r="G45" s="178"/>
    </row>
    <row r="46" spans="1:7" x14ac:dyDescent="0.25">
      <c r="A46" s="171" t="s">
        <v>1206</v>
      </c>
      <c r="B46" s="276" t="s">
        <v>90</v>
      </c>
      <c r="C46" s="275"/>
      <c r="D46" s="170"/>
      <c r="E46" s="170"/>
      <c r="F46" s="178"/>
      <c r="G46" s="178"/>
    </row>
    <row r="47" spans="1:7" x14ac:dyDescent="0.25">
      <c r="A47" s="171" t="s">
        <v>1207</v>
      </c>
      <c r="B47" s="276" t="s">
        <v>90</v>
      </c>
      <c r="C47" s="275"/>
      <c r="D47" s="170"/>
      <c r="E47" s="170"/>
      <c r="F47" s="178"/>
    </row>
    <row r="48" spans="1:7" x14ac:dyDescent="0.25">
      <c r="A48" s="171" t="s">
        <v>1208</v>
      </c>
      <c r="B48" s="276" t="s">
        <v>90</v>
      </c>
      <c r="C48" s="275"/>
      <c r="D48" s="170"/>
      <c r="E48" s="170"/>
      <c r="F48" s="178"/>
      <c r="G48" s="159"/>
    </row>
    <row r="49" spans="1:7" x14ac:dyDescent="0.25">
      <c r="A49" s="42"/>
      <c r="B49" s="42" t="s">
        <v>416</v>
      </c>
      <c r="C49" s="42" t="s">
        <v>417</v>
      </c>
      <c r="D49" s="42" t="s">
        <v>418</v>
      </c>
      <c r="E49" s="42"/>
      <c r="F49" s="42" t="s">
        <v>1983</v>
      </c>
      <c r="G49" s="42"/>
    </row>
    <row r="50" spans="1:7" x14ac:dyDescent="0.25">
      <c r="A50" s="171" t="s">
        <v>1209</v>
      </c>
      <c r="B50" s="171" t="s">
        <v>1505</v>
      </c>
      <c r="C50" s="442" t="s">
        <v>772</v>
      </c>
      <c r="D50" s="442" t="s">
        <v>769</v>
      </c>
      <c r="E50" s="171"/>
      <c r="F50" s="280" t="s">
        <v>772</v>
      </c>
      <c r="G50" s="178"/>
    </row>
    <row r="51" spans="1:7" x14ac:dyDescent="0.25">
      <c r="A51" s="171" t="s">
        <v>1210</v>
      </c>
      <c r="B51" s="277" t="s">
        <v>423</v>
      </c>
      <c r="C51" s="278"/>
      <c r="D51" s="278"/>
      <c r="E51" s="171"/>
      <c r="F51" s="171"/>
      <c r="G51" s="178"/>
    </row>
    <row r="52" spans="1:7" x14ac:dyDescent="0.25">
      <c r="A52" s="171" t="s">
        <v>1211</v>
      </c>
      <c r="B52" s="277" t="s">
        <v>425</v>
      </c>
      <c r="C52" s="278"/>
      <c r="D52" s="278"/>
      <c r="E52" s="171"/>
      <c r="F52" s="171"/>
      <c r="G52" s="178"/>
    </row>
    <row r="53" spans="1:7" x14ac:dyDescent="0.25">
      <c r="A53" s="171" t="s">
        <v>1212</v>
      </c>
      <c r="B53" s="176"/>
      <c r="C53" s="171"/>
      <c r="D53" s="171"/>
      <c r="E53" s="171"/>
      <c r="F53" s="171"/>
      <c r="G53" s="178"/>
    </row>
    <row r="54" spans="1:7" x14ac:dyDescent="0.25">
      <c r="A54" s="171" t="s">
        <v>1213</v>
      </c>
      <c r="B54" s="176"/>
      <c r="C54" s="171"/>
      <c r="D54" s="171"/>
      <c r="E54" s="171"/>
      <c r="F54" s="171"/>
      <c r="G54" s="178"/>
    </row>
    <row r="55" spans="1:7" x14ac:dyDescent="0.25">
      <c r="A55" s="171" t="s">
        <v>1214</v>
      </c>
      <c r="B55" s="176"/>
      <c r="C55" s="171"/>
      <c r="D55" s="171"/>
      <c r="E55" s="171"/>
      <c r="F55" s="171"/>
      <c r="G55" s="178"/>
    </row>
    <row r="56" spans="1:7" x14ac:dyDescent="0.25">
      <c r="A56" s="171" t="s">
        <v>1215</v>
      </c>
      <c r="B56" s="176"/>
      <c r="C56" s="171"/>
      <c r="D56" s="171"/>
      <c r="E56" s="171"/>
      <c r="F56" s="171"/>
      <c r="G56" s="178"/>
    </row>
    <row r="57" spans="1:7" x14ac:dyDescent="0.25">
      <c r="A57" s="42"/>
      <c r="B57" s="42" t="s">
        <v>428</v>
      </c>
      <c r="C57" s="42" t="s">
        <v>429</v>
      </c>
      <c r="D57" s="42" t="s">
        <v>430</v>
      </c>
      <c r="E57" s="42"/>
      <c r="F57" s="42" t="s">
        <v>1817</v>
      </c>
      <c r="G57" s="42"/>
    </row>
    <row r="58" spans="1:7" x14ac:dyDescent="0.25">
      <c r="A58" s="171" t="s">
        <v>1216</v>
      </c>
      <c r="B58" s="171" t="s">
        <v>432</v>
      </c>
      <c r="C58" s="279" t="s">
        <v>772</v>
      </c>
      <c r="D58" s="279" t="s">
        <v>769</v>
      </c>
      <c r="E58" s="189"/>
      <c r="F58" s="279" t="s">
        <v>772</v>
      </c>
      <c r="G58" s="178"/>
    </row>
    <row r="59" spans="1:7" x14ac:dyDescent="0.25">
      <c r="A59" s="171" t="s">
        <v>1217</v>
      </c>
      <c r="B59" s="171"/>
      <c r="C59" s="185"/>
      <c r="D59" s="185"/>
      <c r="E59" s="189"/>
      <c r="F59" s="185"/>
      <c r="G59" s="178"/>
    </row>
    <row r="60" spans="1:7" x14ac:dyDescent="0.25">
      <c r="A60" s="171" t="s">
        <v>1218</v>
      </c>
      <c r="B60" s="171"/>
      <c r="C60" s="185"/>
      <c r="D60" s="185"/>
      <c r="E60" s="189"/>
      <c r="F60" s="185"/>
      <c r="G60" s="178"/>
    </row>
    <row r="61" spans="1:7" x14ac:dyDescent="0.25">
      <c r="A61" s="171" t="s">
        <v>1219</v>
      </c>
      <c r="B61" s="171"/>
      <c r="C61" s="185"/>
      <c r="D61" s="185"/>
      <c r="E61" s="189"/>
      <c r="F61" s="185"/>
      <c r="G61" s="178"/>
    </row>
    <row r="62" spans="1:7" x14ac:dyDescent="0.25">
      <c r="A62" s="171" t="s">
        <v>1220</v>
      </c>
      <c r="B62" s="171"/>
      <c r="C62" s="185"/>
      <c r="D62" s="185"/>
      <c r="E62" s="189"/>
      <c r="F62" s="185"/>
      <c r="G62" s="178"/>
    </row>
    <row r="63" spans="1:7" x14ac:dyDescent="0.25">
      <c r="A63" s="171" t="s">
        <v>1221</v>
      </c>
      <c r="B63" s="171"/>
      <c r="C63" s="185"/>
      <c r="D63" s="185"/>
      <c r="E63" s="189"/>
      <c r="F63" s="185"/>
      <c r="G63" s="178"/>
    </row>
    <row r="64" spans="1:7" x14ac:dyDescent="0.25">
      <c r="A64" s="171" t="s">
        <v>1222</v>
      </c>
      <c r="B64" s="171"/>
      <c r="C64" s="185"/>
      <c r="D64" s="185"/>
      <c r="E64" s="189"/>
      <c r="F64" s="185"/>
      <c r="G64" s="178"/>
    </row>
    <row r="65" spans="1:7" x14ac:dyDescent="0.25">
      <c r="A65" s="42"/>
      <c r="B65" s="42" t="s">
        <v>439</v>
      </c>
      <c r="C65" s="42" t="s">
        <v>429</v>
      </c>
      <c r="D65" s="42" t="s">
        <v>430</v>
      </c>
      <c r="E65" s="42"/>
      <c r="F65" s="42" t="s">
        <v>1817</v>
      </c>
      <c r="G65" s="42"/>
    </row>
    <row r="66" spans="1:7" x14ac:dyDescent="0.25">
      <c r="A66" s="171" t="s">
        <v>1223</v>
      </c>
      <c r="B66" s="177" t="s">
        <v>441</v>
      </c>
      <c r="C66" s="184">
        <f>SUM(C67:C93)</f>
        <v>0</v>
      </c>
      <c r="D66" s="184">
        <f>SUM(D67:D93)</f>
        <v>0</v>
      </c>
      <c r="E66" s="185"/>
      <c r="F66" s="184">
        <f>SUM(F67:F93)</f>
        <v>0</v>
      </c>
      <c r="G66" s="178"/>
    </row>
    <row r="67" spans="1:7" x14ac:dyDescent="0.25">
      <c r="A67" s="171" t="s">
        <v>1224</v>
      </c>
      <c r="B67" s="171" t="s">
        <v>443</v>
      </c>
      <c r="C67" s="279" t="s">
        <v>772</v>
      </c>
      <c r="D67" s="279" t="s">
        <v>769</v>
      </c>
      <c r="E67" s="185"/>
      <c r="F67" s="279" t="s">
        <v>772</v>
      </c>
      <c r="G67" s="178"/>
    </row>
    <row r="68" spans="1:7" x14ac:dyDescent="0.25">
      <c r="A68" s="171" t="s">
        <v>1225</v>
      </c>
      <c r="B68" s="171" t="s">
        <v>445</v>
      </c>
      <c r="C68" s="279" t="s">
        <v>772</v>
      </c>
      <c r="D68" s="279" t="s">
        <v>769</v>
      </c>
      <c r="E68" s="185"/>
      <c r="F68" s="279" t="s">
        <v>772</v>
      </c>
      <c r="G68" s="178"/>
    </row>
    <row r="69" spans="1:7" x14ac:dyDescent="0.25">
      <c r="A69" s="171" t="s">
        <v>1226</v>
      </c>
      <c r="B69" s="171" t="s">
        <v>447</v>
      </c>
      <c r="C69" s="279" t="s">
        <v>772</v>
      </c>
      <c r="D69" s="279" t="s">
        <v>769</v>
      </c>
      <c r="E69" s="185"/>
      <c r="F69" s="279" t="s">
        <v>772</v>
      </c>
      <c r="G69" s="178"/>
    </row>
    <row r="70" spans="1:7" x14ac:dyDescent="0.25">
      <c r="A70" s="171" t="s">
        <v>1227</v>
      </c>
      <c r="B70" s="171" t="s">
        <v>449</v>
      </c>
      <c r="C70" s="279" t="s">
        <v>772</v>
      </c>
      <c r="D70" s="279" t="s">
        <v>769</v>
      </c>
      <c r="E70" s="185"/>
      <c r="F70" s="279" t="s">
        <v>772</v>
      </c>
      <c r="G70" s="178"/>
    </row>
    <row r="71" spans="1:7" x14ac:dyDescent="0.25">
      <c r="A71" s="171" t="s">
        <v>1228</v>
      </c>
      <c r="B71" s="171" t="s">
        <v>451</v>
      </c>
      <c r="C71" s="279" t="s">
        <v>772</v>
      </c>
      <c r="D71" s="279" t="s">
        <v>769</v>
      </c>
      <c r="E71" s="185"/>
      <c r="F71" s="279" t="s">
        <v>772</v>
      </c>
      <c r="G71" s="178"/>
    </row>
    <row r="72" spans="1:7" x14ac:dyDescent="0.25">
      <c r="A72" s="171" t="s">
        <v>1229</v>
      </c>
      <c r="B72" s="171" t="s">
        <v>1818</v>
      </c>
      <c r="C72" s="279" t="s">
        <v>772</v>
      </c>
      <c r="D72" s="279" t="s">
        <v>769</v>
      </c>
      <c r="E72" s="185"/>
      <c r="F72" s="279" t="s">
        <v>772</v>
      </c>
      <c r="G72" s="178"/>
    </row>
    <row r="73" spans="1:7" x14ac:dyDescent="0.25">
      <c r="A73" s="171" t="s">
        <v>1230</v>
      </c>
      <c r="B73" s="171" t="s">
        <v>454</v>
      </c>
      <c r="C73" s="279" t="s">
        <v>772</v>
      </c>
      <c r="D73" s="279" t="s">
        <v>769</v>
      </c>
      <c r="E73" s="185"/>
      <c r="F73" s="279" t="s">
        <v>772</v>
      </c>
      <c r="G73" s="178"/>
    </row>
    <row r="74" spans="1:7" x14ac:dyDescent="0.25">
      <c r="A74" s="171" t="s">
        <v>1231</v>
      </c>
      <c r="B74" s="171" t="s">
        <v>456</v>
      </c>
      <c r="C74" s="279" t="s">
        <v>772</v>
      </c>
      <c r="D74" s="279" t="s">
        <v>769</v>
      </c>
      <c r="E74" s="185"/>
      <c r="F74" s="279" t="s">
        <v>772</v>
      </c>
      <c r="G74" s="178"/>
    </row>
    <row r="75" spans="1:7" x14ac:dyDescent="0.25">
      <c r="A75" s="171" t="s">
        <v>1232</v>
      </c>
      <c r="B75" s="171" t="s">
        <v>458</v>
      </c>
      <c r="C75" s="279" t="s">
        <v>772</v>
      </c>
      <c r="D75" s="279" t="s">
        <v>769</v>
      </c>
      <c r="E75" s="185"/>
      <c r="F75" s="279" t="s">
        <v>772</v>
      </c>
      <c r="G75" s="178"/>
    </row>
    <row r="76" spans="1:7" x14ac:dyDescent="0.25">
      <c r="A76" s="171" t="s">
        <v>1233</v>
      </c>
      <c r="B76" s="171" t="s">
        <v>460</v>
      </c>
      <c r="C76" s="279" t="s">
        <v>772</v>
      </c>
      <c r="D76" s="279" t="s">
        <v>769</v>
      </c>
      <c r="E76" s="185"/>
      <c r="F76" s="279" t="s">
        <v>772</v>
      </c>
      <c r="G76" s="178"/>
    </row>
    <row r="77" spans="1:7" x14ac:dyDescent="0.25">
      <c r="A77" s="171" t="s">
        <v>1234</v>
      </c>
      <c r="B77" s="171" t="s">
        <v>462</v>
      </c>
      <c r="C77" s="279" t="s">
        <v>772</v>
      </c>
      <c r="D77" s="279" t="s">
        <v>769</v>
      </c>
      <c r="E77" s="185"/>
      <c r="F77" s="279" t="s">
        <v>772</v>
      </c>
      <c r="G77" s="178"/>
    </row>
    <row r="78" spans="1:7" x14ac:dyDescent="0.25">
      <c r="A78" s="171" t="s">
        <v>1235</v>
      </c>
      <c r="B78" s="171" t="s">
        <v>464</v>
      </c>
      <c r="C78" s="279" t="s">
        <v>772</v>
      </c>
      <c r="D78" s="279" t="s">
        <v>769</v>
      </c>
      <c r="E78" s="185"/>
      <c r="F78" s="279" t="s">
        <v>772</v>
      </c>
      <c r="G78" s="178"/>
    </row>
    <row r="79" spans="1:7" x14ac:dyDescent="0.25">
      <c r="A79" s="171" t="s">
        <v>1236</v>
      </c>
      <c r="B79" s="171" t="s">
        <v>466</v>
      </c>
      <c r="C79" s="279" t="s">
        <v>772</v>
      </c>
      <c r="D79" s="279" t="s">
        <v>769</v>
      </c>
      <c r="E79" s="185"/>
      <c r="F79" s="279" t="s">
        <v>772</v>
      </c>
      <c r="G79" s="178"/>
    </row>
    <row r="80" spans="1:7" x14ac:dyDescent="0.25">
      <c r="A80" s="171" t="s">
        <v>1237</v>
      </c>
      <c r="B80" s="171" t="s">
        <v>468</v>
      </c>
      <c r="C80" s="279" t="s">
        <v>772</v>
      </c>
      <c r="D80" s="279" t="s">
        <v>769</v>
      </c>
      <c r="E80" s="185"/>
      <c r="F80" s="279" t="s">
        <v>772</v>
      </c>
      <c r="G80" s="178"/>
    </row>
    <row r="81" spans="1:7" x14ac:dyDescent="0.25">
      <c r="A81" s="171" t="s">
        <v>1238</v>
      </c>
      <c r="B81" s="171" t="s">
        <v>470</v>
      </c>
      <c r="C81" s="279" t="s">
        <v>772</v>
      </c>
      <c r="D81" s="279" t="s">
        <v>769</v>
      </c>
      <c r="E81" s="185"/>
      <c r="F81" s="279" t="s">
        <v>772</v>
      </c>
      <c r="G81" s="178"/>
    </row>
    <row r="82" spans="1:7" x14ac:dyDescent="0.25">
      <c r="A82" s="171" t="s">
        <v>1239</v>
      </c>
      <c r="B82" s="171" t="s">
        <v>3</v>
      </c>
      <c r="C82" s="279" t="s">
        <v>772</v>
      </c>
      <c r="D82" s="279" t="s">
        <v>769</v>
      </c>
      <c r="E82" s="185"/>
      <c r="F82" s="279" t="s">
        <v>772</v>
      </c>
      <c r="G82" s="178"/>
    </row>
    <row r="83" spans="1:7" x14ac:dyDescent="0.25">
      <c r="A83" s="171" t="s">
        <v>1240</v>
      </c>
      <c r="B83" s="171" t="s">
        <v>473</v>
      </c>
      <c r="C83" s="279" t="s">
        <v>772</v>
      </c>
      <c r="D83" s="279" t="s">
        <v>769</v>
      </c>
      <c r="E83" s="185"/>
      <c r="F83" s="279" t="s">
        <v>772</v>
      </c>
      <c r="G83" s="178"/>
    </row>
    <row r="84" spans="1:7" x14ac:dyDescent="0.25">
      <c r="A84" s="171" t="s">
        <v>1241</v>
      </c>
      <c r="B84" s="171" t="s">
        <v>475</v>
      </c>
      <c r="C84" s="279" t="s">
        <v>772</v>
      </c>
      <c r="D84" s="279" t="s">
        <v>769</v>
      </c>
      <c r="E84" s="185"/>
      <c r="F84" s="279" t="s">
        <v>772</v>
      </c>
      <c r="G84" s="178"/>
    </row>
    <row r="85" spans="1:7" x14ac:dyDescent="0.25">
      <c r="A85" s="171" t="s">
        <v>1242</v>
      </c>
      <c r="B85" s="171" t="s">
        <v>477</v>
      </c>
      <c r="C85" s="279" t="s">
        <v>772</v>
      </c>
      <c r="D85" s="279" t="s">
        <v>769</v>
      </c>
      <c r="E85" s="185"/>
      <c r="F85" s="279" t="s">
        <v>772</v>
      </c>
      <c r="G85" s="178"/>
    </row>
    <row r="86" spans="1:7" x14ac:dyDescent="0.25">
      <c r="A86" s="171" t="s">
        <v>1243</v>
      </c>
      <c r="B86" s="171" t="s">
        <v>479</v>
      </c>
      <c r="C86" s="279" t="s">
        <v>772</v>
      </c>
      <c r="D86" s="279" t="s">
        <v>769</v>
      </c>
      <c r="E86" s="185"/>
      <c r="F86" s="279" t="s">
        <v>772</v>
      </c>
      <c r="G86" s="178"/>
    </row>
    <row r="87" spans="1:7" x14ac:dyDescent="0.25">
      <c r="A87" s="171" t="s">
        <v>1244</v>
      </c>
      <c r="B87" s="171" t="s">
        <v>481</v>
      </c>
      <c r="C87" s="279" t="s">
        <v>772</v>
      </c>
      <c r="D87" s="279" t="s">
        <v>769</v>
      </c>
      <c r="E87" s="185"/>
      <c r="F87" s="279" t="s">
        <v>772</v>
      </c>
      <c r="G87" s="178"/>
    </row>
    <row r="88" spans="1:7" x14ac:dyDescent="0.25">
      <c r="A88" s="171" t="s">
        <v>1245</v>
      </c>
      <c r="B88" s="171" t="s">
        <v>483</v>
      </c>
      <c r="C88" s="279" t="s">
        <v>772</v>
      </c>
      <c r="D88" s="279" t="s">
        <v>769</v>
      </c>
      <c r="E88" s="185"/>
      <c r="F88" s="279" t="s">
        <v>772</v>
      </c>
      <c r="G88" s="178"/>
    </row>
    <row r="89" spans="1:7" x14ac:dyDescent="0.25">
      <c r="A89" s="171" t="s">
        <v>1246</v>
      </c>
      <c r="B89" s="171" t="s">
        <v>485</v>
      </c>
      <c r="C89" s="279" t="s">
        <v>772</v>
      </c>
      <c r="D89" s="279" t="s">
        <v>769</v>
      </c>
      <c r="E89" s="185"/>
      <c r="F89" s="279" t="s">
        <v>772</v>
      </c>
      <c r="G89" s="178"/>
    </row>
    <row r="90" spans="1:7" x14ac:dyDescent="0.25">
      <c r="A90" s="171" t="s">
        <v>1247</v>
      </c>
      <c r="B90" s="171" t="s">
        <v>487</v>
      </c>
      <c r="C90" s="279" t="s">
        <v>772</v>
      </c>
      <c r="D90" s="279" t="s">
        <v>769</v>
      </c>
      <c r="E90" s="185"/>
      <c r="F90" s="279" t="s">
        <v>772</v>
      </c>
      <c r="G90" s="178"/>
    </row>
    <row r="91" spans="1:7" x14ac:dyDescent="0.25">
      <c r="A91" s="171" t="s">
        <v>1248</v>
      </c>
      <c r="B91" s="171" t="s">
        <v>489</v>
      </c>
      <c r="C91" s="279" t="s">
        <v>772</v>
      </c>
      <c r="D91" s="279" t="s">
        <v>769</v>
      </c>
      <c r="E91" s="185"/>
      <c r="F91" s="279" t="s">
        <v>772</v>
      </c>
      <c r="G91" s="178"/>
    </row>
    <row r="92" spans="1:7" x14ac:dyDescent="0.25">
      <c r="A92" s="171" t="s">
        <v>1249</v>
      </c>
      <c r="B92" s="171" t="s">
        <v>491</v>
      </c>
      <c r="C92" s="279" t="s">
        <v>772</v>
      </c>
      <c r="D92" s="279" t="s">
        <v>769</v>
      </c>
      <c r="E92" s="185"/>
      <c r="F92" s="279" t="s">
        <v>772</v>
      </c>
      <c r="G92" s="178"/>
    </row>
    <row r="93" spans="1:7" x14ac:dyDescent="0.25">
      <c r="A93" s="171" t="s">
        <v>1250</v>
      </c>
      <c r="B93" s="171" t="s">
        <v>6</v>
      </c>
      <c r="C93" s="279" t="s">
        <v>772</v>
      </c>
      <c r="D93" s="279" t="s">
        <v>769</v>
      </c>
      <c r="E93" s="185"/>
      <c r="F93" s="279" t="s">
        <v>772</v>
      </c>
      <c r="G93" s="178"/>
    </row>
    <row r="94" spans="1:7" x14ac:dyDescent="0.25">
      <c r="A94" s="171" t="s">
        <v>1251</v>
      </c>
      <c r="B94" s="177" t="s">
        <v>256</v>
      </c>
      <c r="C94" s="184">
        <f>SUM(C95:C97)</f>
        <v>0</v>
      </c>
      <c r="D94" s="184">
        <f>SUM(D95:D97)</f>
        <v>0</v>
      </c>
      <c r="E94" s="184"/>
      <c r="F94" s="184">
        <f>SUM(F95:F97)</f>
        <v>0</v>
      </c>
      <c r="G94" s="178"/>
    </row>
    <row r="95" spans="1:7" x14ac:dyDescent="0.25">
      <c r="A95" s="171" t="s">
        <v>1252</v>
      </c>
      <c r="B95" s="171" t="s">
        <v>497</v>
      </c>
      <c r="C95" s="279" t="s">
        <v>772</v>
      </c>
      <c r="D95" s="279" t="s">
        <v>769</v>
      </c>
      <c r="E95" s="185"/>
      <c r="F95" s="279" t="s">
        <v>772</v>
      </c>
      <c r="G95" s="178"/>
    </row>
    <row r="96" spans="1:7" x14ac:dyDescent="0.25">
      <c r="A96" s="171" t="s">
        <v>1253</v>
      </c>
      <c r="B96" s="171" t="s">
        <v>499</v>
      </c>
      <c r="C96" s="279" t="s">
        <v>772</v>
      </c>
      <c r="D96" s="279" t="s">
        <v>769</v>
      </c>
      <c r="E96" s="185"/>
      <c r="F96" s="279" t="s">
        <v>772</v>
      </c>
      <c r="G96" s="178"/>
    </row>
    <row r="97" spans="1:7" x14ac:dyDescent="0.25">
      <c r="A97" s="171" t="s">
        <v>1254</v>
      </c>
      <c r="B97" s="171" t="s">
        <v>2</v>
      </c>
      <c r="C97" s="279" t="s">
        <v>772</v>
      </c>
      <c r="D97" s="279" t="s">
        <v>769</v>
      </c>
      <c r="E97" s="185"/>
      <c r="F97" s="279" t="s">
        <v>772</v>
      </c>
      <c r="G97" s="178"/>
    </row>
    <row r="98" spans="1:7" x14ac:dyDescent="0.25">
      <c r="A98" s="171" t="s">
        <v>1255</v>
      </c>
      <c r="B98" s="177" t="s">
        <v>86</v>
      </c>
      <c r="C98" s="184">
        <f>SUM(C99:C109)</f>
        <v>0</v>
      </c>
      <c r="D98" s="184">
        <f>SUM(D99:D109)</f>
        <v>0</v>
      </c>
      <c r="E98" s="184"/>
      <c r="F98" s="184">
        <f>SUM(F99:F109)</f>
        <v>0</v>
      </c>
      <c r="G98" s="178"/>
    </row>
    <row r="99" spans="1:7" x14ac:dyDescent="0.25">
      <c r="A99" s="171" t="s">
        <v>1256</v>
      </c>
      <c r="B99" s="178" t="s">
        <v>258</v>
      </c>
      <c r="C99" s="279" t="s">
        <v>772</v>
      </c>
      <c r="D99" s="279" t="s">
        <v>769</v>
      </c>
      <c r="E99" s="185"/>
      <c r="F99" s="279" t="s">
        <v>772</v>
      </c>
      <c r="G99" s="178"/>
    </row>
    <row r="100" spans="1:7" s="159" customFormat="1" x14ac:dyDescent="0.25">
      <c r="A100" s="171" t="s">
        <v>1257</v>
      </c>
      <c r="B100" s="171" t="s">
        <v>494</v>
      </c>
      <c r="C100" s="279" t="s">
        <v>772</v>
      </c>
      <c r="D100" s="279" t="s">
        <v>769</v>
      </c>
      <c r="E100" s="185"/>
      <c r="F100" s="279" t="s">
        <v>772</v>
      </c>
      <c r="G100" s="178"/>
    </row>
    <row r="101" spans="1:7" x14ac:dyDescent="0.25">
      <c r="A101" s="171" t="s">
        <v>1258</v>
      </c>
      <c r="B101" s="178" t="s">
        <v>260</v>
      </c>
      <c r="C101" s="279" t="s">
        <v>772</v>
      </c>
      <c r="D101" s="279" t="s">
        <v>769</v>
      </c>
      <c r="E101" s="185"/>
      <c r="F101" s="279" t="s">
        <v>772</v>
      </c>
      <c r="G101" s="178"/>
    </row>
    <row r="102" spans="1:7" x14ac:dyDescent="0.25">
      <c r="A102" s="171" t="s">
        <v>1259</v>
      </c>
      <c r="B102" s="178" t="s">
        <v>262</v>
      </c>
      <c r="C102" s="279" t="s">
        <v>772</v>
      </c>
      <c r="D102" s="279" t="s">
        <v>769</v>
      </c>
      <c r="E102" s="185"/>
      <c r="F102" s="279" t="s">
        <v>772</v>
      </c>
      <c r="G102" s="178"/>
    </row>
    <row r="103" spans="1:7" x14ac:dyDescent="0.25">
      <c r="A103" s="171" t="s">
        <v>1260</v>
      </c>
      <c r="B103" s="178" t="s">
        <v>12</v>
      </c>
      <c r="C103" s="279" t="s">
        <v>772</v>
      </c>
      <c r="D103" s="279" t="s">
        <v>769</v>
      </c>
      <c r="E103" s="185"/>
      <c r="F103" s="279" t="s">
        <v>772</v>
      </c>
      <c r="G103" s="178"/>
    </row>
    <row r="104" spans="1:7" x14ac:dyDescent="0.25">
      <c r="A104" s="171" t="s">
        <v>1261</v>
      </c>
      <c r="B104" s="178" t="s">
        <v>265</v>
      </c>
      <c r="C104" s="279" t="s">
        <v>772</v>
      </c>
      <c r="D104" s="279" t="s">
        <v>769</v>
      </c>
      <c r="E104" s="185"/>
      <c r="F104" s="279" t="s">
        <v>772</v>
      </c>
      <c r="G104" s="178"/>
    </row>
    <row r="105" spans="1:7" x14ac:dyDescent="0.25">
      <c r="A105" s="171" t="s">
        <v>1262</v>
      </c>
      <c r="B105" s="178" t="s">
        <v>267</v>
      </c>
      <c r="C105" s="279" t="s">
        <v>772</v>
      </c>
      <c r="D105" s="279" t="s">
        <v>769</v>
      </c>
      <c r="E105" s="185"/>
      <c r="F105" s="279" t="s">
        <v>772</v>
      </c>
      <c r="G105" s="178"/>
    </row>
    <row r="106" spans="1:7" x14ac:dyDescent="0.25">
      <c r="A106" s="171" t="s">
        <v>1263</v>
      </c>
      <c r="B106" s="178" t="s">
        <v>269</v>
      </c>
      <c r="C106" s="279" t="s">
        <v>772</v>
      </c>
      <c r="D106" s="279" t="s">
        <v>769</v>
      </c>
      <c r="E106" s="185"/>
      <c r="F106" s="279" t="s">
        <v>772</v>
      </c>
      <c r="G106" s="178"/>
    </row>
    <row r="107" spans="1:7" x14ac:dyDescent="0.25">
      <c r="A107" s="171" t="s">
        <v>1264</v>
      </c>
      <c r="B107" s="178" t="s">
        <v>271</v>
      </c>
      <c r="C107" s="279" t="s">
        <v>772</v>
      </c>
      <c r="D107" s="279" t="s">
        <v>769</v>
      </c>
      <c r="E107" s="185"/>
      <c r="F107" s="279" t="s">
        <v>772</v>
      </c>
      <c r="G107" s="178"/>
    </row>
    <row r="108" spans="1:7" x14ac:dyDescent="0.25">
      <c r="A108" s="171" t="s">
        <v>1265</v>
      </c>
      <c r="B108" s="178" t="s">
        <v>273</v>
      </c>
      <c r="C108" s="279" t="s">
        <v>772</v>
      </c>
      <c r="D108" s="279" t="s">
        <v>769</v>
      </c>
      <c r="E108" s="185"/>
      <c r="F108" s="279" t="s">
        <v>772</v>
      </c>
      <c r="G108" s="178"/>
    </row>
    <row r="109" spans="1:7" x14ac:dyDescent="0.25">
      <c r="A109" s="171" t="s">
        <v>1266</v>
      </c>
      <c r="B109" s="178" t="s">
        <v>86</v>
      </c>
      <c r="C109" s="279" t="s">
        <v>772</v>
      </c>
      <c r="D109" s="279" t="s">
        <v>769</v>
      </c>
      <c r="E109" s="185"/>
      <c r="F109" s="279" t="s">
        <v>772</v>
      </c>
      <c r="G109" s="178"/>
    </row>
    <row r="110" spans="1:7" x14ac:dyDescent="0.25">
      <c r="A110" s="171" t="s">
        <v>1539</v>
      </c>
      <c r="B110" s="276" t="s">
        <v>90</v>
      </c>
      <c r="C110" s="279"/>
      <c r="D110" s="279"/>
      <c r="E110" s="185"/>
      <c r="F110" s="279"/>
      <c r="G110" s="178"/>
    </row>
    <row r="111" spans="1:7" x14ac:dyDescent="0.25">
      <c r="A111" s="171" t="s">
        <v>1540</v>
      </c>
      <c r="B111" s="276" t="s">
        <v>90</v>
      </c>
      <c r="C111" s="279"/>
      <c r="D111" s="279"/>
      <c r="E111" s="185"/>
      <c r="F111" s="279"/>
      <c r="G111" s="178"/>
    </row>
    <row r="112" spans="1:7" x14ac:dyDescent="0.25">
      <c r="A112" s="171" t="s">
        <v>1541</v>
      </c>
      <c r="B112" s="276" t="s">
        <v>90</v>
      </c>
      <c r="C112" s="279"/>
      <c r="D112" s="279"/>
      <c r="E112" s="185"/>
      <c r="F112" s="279"/>
      <c r="G112" s="178"/>
    </row>
    <row r="113" spans="1:7" x14ac:dyDescent="0.25">
      <c r="A113" s="171" t="s">
        <v>1542</v>
      </c>
      <c r="B113" s="276" t="s">
        <v>90</v>
      </c>
      <c r="C113" s="279"/>
      <c r="D113" s="279"/>
      <c r="E113" s="185"/>
      <c r="F113" s="279"/>
      <c r="G113" s="178"/>
    </row>
    <row r="114" spans="1:7" x14ac:dyDescent="0.25">
      <c r="A114" s="171" t="s">
        <v>1543</v>
      </c>
      <c r="B114" s="276" t="s">
        <v>90</v>
      </c>
      <c r="C114" s="279"/>
      <c r="D114" s="279"/>
      <c r="E114" s="185"/>
      <c r="F114" s="279"/>
      <c r="G114" s="178"/>
    </row>
    <row r="115" spans="1:7" x14ac:dyDescent="0.25">
      <c r="A115" s="171" t="s">
        <v>1544</v>
      </c>
      <c r="B115" s="276" t="s">
        <v>90</v>
      </c>
      <c r="C115" s="279"/>
      <c r="D115" s="279"/>
      <c r="E115" s="185"/>
      <c r="F115" s="279"/>
      <c r="G115" s="178"/>
    </row>
    <row r="116" spans="1:7" x14ac:dyDescent="0.25">
      <c r="A116" s="171" t="s">
        <v>1545</v>
      </c>
      <c r="B116" s="276" t="s">
        <v>90</v>
      </c>
      <c r="C116" s="279"/>
      <c r="D116" s="279"/>
      <c r="E116" s="185"/>
      <c r="F116" s="279"/>
      <c r="G116" s="178"/>
    </row>
    <row r="117" spans="1:7" x14ac:dyDescent="0.25">
      <c r="A117" s="171" t="s">
        <v>1546</v>
      </c>
      <c r="B117" s="276" t="s">
        <v>90</v>
      </c>
      <c r="C117" s="279"/>
      <c r="D117" s="279"/>
      <c r="E117" s="185"/>
      <c r="F117" s="279"/>
      <c r="G117" s="178"/>
    </row>
    <row r="118" spans="1:7" x14ac:dyDescent="0.25">
      <c r="A118" s="171" t="s">
        <v>1547</v>
      </c>
      <c r="B118" s="276" t="s">
        <v>90</v>
      </c>
      <c r="C118" s="279"/>
      <c r="D118" s="279"/>
      <c r="E118" s="185"/>
      <c r="F118" s="279"/>
      <c r="G118" s="178"/>
    </row>
    <row r="119" spans="1:7" x14ac:dyDescent="0.25">
      <c r="A119" s="171" t="s">
        <v>1548</v>
      </c>
      <c r="B119" s="276" t="s">
        <v>90</v>
      </c>
      <c r="C119" s="279"/>
      <c r="D119" s="279"/>
      <c r="E119" s="185"/>
      <c r="F119" s="279"/>
      <c r="G119" s="178"/>
    </row>
    <row r="120" spans="1:7" x14ac:dyDescent="0.25">
      <c r="A120" s="42"/>
      <c r="B120" s="42" t="s">
        <v>1104</v>
      </c>
      <c r="C120" s="42" t="s">
        <v>429</v>
      </c>
      <c r="D120" s="42" t="s">
        <v>430</v>
      </c>
      <c r="E120" s="42"/>
      <c r="F120" s="42" t="s">
        <v>397</v>
      </c>
      <c r="G120" s="42"/>
    </row>
    <row r="121" spans="1:7" x14ac:dyDescent="0.25">
      <c r="A121" s="171" t="s">
        <v>1267</v>
      </c>
      <c r="B121" s="273" t="s">
        <v>522</v>
      </c>
      <c r="C121" s="279" t="s">
        <v>772</v>
      </c>
      <c r="D121" s="279" t="s">
        <v>769</v>
      </c>
      <c r="E121" s="185"/>
      <c r="F121" s="279" t="s">
        <v>772</v>
      </c>
      <c r="G121" s="178"/>
    </row>
    <row r="122" spans="1:7" x14ac:dyDescent="0.25">
      <c r="A122" s="171" t="s">
        <v>1268</v>
      </c>
      <c r="B122" s="273" t="s">
        <v>522</v>
      </c>
      <c r="C122" s="279" t="s">
        <v>772</v>
      </c>
      <c r="D122" s="279" t="s">
        <v>769</v>
      </c>
      <c r="E122" s="185"/>
      <c r="F122" s="279" t="s">
        <v>772</v>
      </c>
      <c r="G122" s="178"/>
    </row>
    <row r="123" spans="1:7" x14ac:dyDescent="0.25">
      <c r="A123" s="171" t="s">
        <v>1269</v>
      </c>
      <c r="B123" s="273" t="s">
        <v>522</v>
      </c>
      <c r="C123" s="279" t="s">
        <v>772</v>
      </c>
      <c r="D123" s="279" t="s">
        <v>769</v>
      </c>
      <c r="E123" s="185"/>
      <c r="F123" s="279" t="s">
        <v>772</v>
      </c>
      <c r="G123" s="178"/>
    </row>
    <row r="124" spans="1:7" x14ac:dyDescent="0.25">
      <c r="A124" s="171" t="s">
        <v>1270</v>
      </c>
      <c r="B124" s="273" t="s">
        <v>522</v>
      </c>
      <c r="C124" s="279" t="s">
        <v>772</v>
      </c>
      <c r="D124" s="279" t="s">
        <v>769</v>
      </c>
      <c r="E124" s="185"/>
      <c r="F124" s="279" t="s">
        <v>772</v>
      </c>
      <c r="G124" s="178"/>
    </row>
    <row r="125" spans="1:7" x14ac:dyDescent="0.25">
      <c r="A125" s="171" t="s">
        <v>1271</v>
      </c>
      <c r="B125" s="273" t="s">
        <v>522</v>
      </c>
      <c r="C125" s="279" t="s">
        <v>772</v>
      </c>
      <c r="D125" s="279" t="s">
        <v>769</v>
      </c>
      <c r="E125" s="185"/>
      <c r="F125" s="279" t="s">
        <v>772</v>
      </c>
      <c r="G125" s="178"/>
    </row>
    <row r="126" spans="1:7" x14ac:dyDescent="0.25">
      <c r="A126" s="171" t="s">
        <v>1272</v>
      </c>
      <c r="B126" s="273" t="s">
        <v>522</v>
      </c>
      <c r="C126" s="279" t="s">
        <v>772</v>
      </c>
      <c r="D126" s="279" t="s">
        <v>769</v>
      </c>
      <c r="E126" s="185"/>
      <c r="F126" s="279" t="s">
        <v>772</v>
      </c>
      <c r="G126" s="178"/>
    </row>
    <row r="127" spans="1:7" x14ac:dyDescent="0.25">
      <c r="A127" s="171" t="s">
        <v>1273</v>
      </c>
      <c r="B127" s="273" t="s">
        <v>522</v>
      </c>
      <c r="C127" s="279" t="s">
        <v>772</v>
      </c>
      <c r="D127" s="279" t="s">
        <v>769</v>
      </c>
      <c r="E127" s="185"/>
      <c r="F127" s="279" t="s">
        <v>772</v>
      </c>
      <c r="G127" s="178"/>
    </row>
    <row r="128" spans="1:7" x14ac:dyDescent="0.25">
      <c r="A128" s="171" t="s">
        <v>1274</v>
      </c>
      <c r="B128" s="273" t="s">
        <v>522</v>
      </c>
      <c r="C128" s="279" t="s">
        <v>772</v>
      </c>
      <c r="D128" s="279" t="s">
        <v>769</v>
      </c>
      <c r="E128" s="185"/>
      <c r="F128" s="279" t="s">
        <v>772</v>
      </c>
      <c r="G128" s="178"/>
    </row>
    <row r="129" spans="1:7" x14ac:dyDescent="0.25">
      <c r="A129" s="171" t="s">
        <v>1275</v>
      </c>
      <c r="B129" s="273" t="s">
        <v>522</v>
      </c>
      <c r="C129" s="279" t="s">
        <v>772</v>
      </c>
      <c r="D129" s="279" t="s">
        <v>769</v>
      </c>
      <c r="E129" s="185"/>
      <c r="F129" s="279" t="s">
        <v>772</v>
      </c>
      <c r="G129" s="178"/>
    </row>
    <row r="130" spans="1:7" x14ac:dyDescent="0.25">
      <c r="A130" s="171" t="s">
        <v>1276</v>
      </c>
      <c r="B130" s="273" t="s">
        <v>522</v>
      </c>
      <c r="C130" s="279" t="s">
        <v>772</v>
      </c>
      <c r="D130" s="279" t="s">
        <v>769</v>
      </c>
      <c r="E130" s="185"/>
      <c r="F130" s="279" t="s">
        <v>772</v>
      </c>
      <c r="G130" s="178"/>
    </row>
    <row r="131" spans="1:7" x14ac:dyDescent="0.25">
      <c r="A131" s="171" t="s">
        <v>1277</v>
      </c>
      <c r="B131" s="273" t="s">
        <v>522</v>
      </c>
      <c r="C131" s="279" t="s">
        <v>772</v>
      </c>
      <c r="D131" s="279" t="s">
        <v>769</v>
      </c>
      <c r="E131" s="185"/>
      <c r="F131" s="279" t="s">
        <v>772</v>
      </c>
      <c r="G131" s="178"/>
    </row>
    <row r="132" spans="1:7" x14ac:dyDescent="0.25">
      <c r="A132" s="171" t="s">
        <v>1278</v>
      </c>
      <c r="B132" s="273" t="s">
        <v>522</v>
      </c>
      <c r="C132" s="279" t="s">
        <v>772</v>
      </c>
      <c r="D132" s="279" t="s">
        <v>769</v>
      </c>
      <c r="E132" s="185"/>
      <c r="F132" s="279" t="s">
        <v>772</v>
      </c>
      <c r="G132" s="178"/>
    </row>
    <row r="133" spans="1:7" x14ac:dyDescent="0.25">
      <c r="A133" s="171" t="s">
        <v>1279</v>
      </c>
      <c r="B133" s="273" t="s">
        <v>522</v>
      </c>
      <c r="C133" s="279" t="s">
        <v>772</v>
      </c>
      <c r="D133" s="279" t="s">
        <v>769</v>
      </c>
      <c r="E133" s="185"/>
      <c r="F133" s="279" t="s">
        <v>772</v>
      </c>
      <c r="G133" s="178"/>
    </row>
    <row r="134" spans="1:7" x14ac:dyDescent="0.25">
      <c r="A134" s="171" t="s">
        <v>1280</v>
      </c>
      <c r="B134" s="273" t="s">
        <v>522</v>
      </c>
      <c r="C134" s="279" t="s">
        <v>772</v>
      </c>
      <c r="D134" s="279" t="s">
        <v>769</v>
      </c>
      <c r="E134" s="185"/>
      <c r="F134" s="279" t="s">
        <v>772</v>
      </c>
      <c r="G134" s="178"/>
    </row>
    <row r="135" spans="1:7" x14ac:dyDescent="0.25">
      <c r="A135" s="171" t="s">
        <v>1281</v>
      </c>
      <c r="B135" s="273" t="s">
        <v>522</v>
      </c>
      <c r="C135" s="279" t="s">
        <v>772</v>
      </c>
      <c r="D135" s="279" t="s">
        <v>769</v>
      </c>
      <c r="E135" s="185"/>
      <c r="F135" s="279" t="s">
        <v>772</v>
      </c>
      <c r="G135" s="178"/>
    </row>
    <row r="136" spans="1:7" x14ac:dyDescent="0.25">
      <c r="A136" s="171" t="s">
        <v>1282</v>
      </c>
      <c r="B136" s="273" t="s">
        <v>522</v>
      </c>
      <c r="C136" s="279" t="s">
        <v>772</v>
      </c>
      <c r="D136" s="279" t="s">
        <v>769</v>
      </c>
      <c r="E136" s="185"/>
      <c r="F136" s="279" t="s">
        <v>772</v>
      </c>
      <c r="G136" s="178"/>
    </row>
    <row r="137" spans="1:7" x14ac:dyDescent="0.25">
      <c r="A137" s="171" t="s">
        <v>1283</v>
      </c>
      <c r="B137" s="273" t="s">
        <v>522</v>
      </c>
      <c r="C137" s="279" t="s">
        <v>772</v>
      </c>
      <c r="D137" s="279" t="s">
        <v>769</v>
      </c>
      <c r="E137" s="185"/>
      <c r="F137" s="279" t="s">
        <v>772</v>
      </c>
      <c r="G137" s="178"/>
    </row>
    <row r="138" spans="1:7" x14ac:dyDescent="0.25">
      <c r="A138" s="171" t="s">
        <v>1284</v>
      </c>
      <c r="B138" s="273" t="s">
        <v>522</v>
      </c>
      <c r="C138" s="279" t="s">
        <v>772</v>
      </c>
      <c r="D138" s="279" t="s">
        <v>769</v>
      </c>
      <c r="E138" s="185"/>
      <c r="F138" s="279" t="s">
        <v>772</v>
      </c>
      <c r="G138" s="178"/>
    </row>
    <row r="139" spans="1:7" x14ac:dyDescent="0.25">
      <c r="A139" s="171" t="s">
        <v>1285</v>
      </c>
      <c r="B139" s="273" t="s">
        <v>522</v>
      </c>
      <c r="C139" s="279" t="s">
        <v>772</v>
      </c>
      <c r="D139" s="279" t="s">
        <v>769</v>
      </c>
      <c r="E139" s="185"/>
      <c r="F139" s="279" t="s">
        <v>772</v>
      </c>
      <c r="G139" s="178"/>
    </row>
    <row r="140" spans="1:7" x14ac:dyDescent="0.25">
      <c r="A140" s="171" t="s">
        <v>1286</v>
      </c>
      <c r="B140" s="273" t="s">
        <v>522</v>
      </c>
      <c r="C140" s="279" t="s">
        <v>772</v>
      </c>
      <c r="D140" s="279" t="s">
        <v>769</v>
      </c>
      <c r="E140" s="185"/>
      <c r="F140" s="279" t="s">
        <v>772</v>
      </c>
      <c r="G140" s="178"/>
    </row>
    <row r="141" spans="1:7" x14ac:dyDescent="0.25">
      <c r="A141" s="171" t="s">
        <v>1287</v>
      </c>
      <c r="B141" s="273" t="s">
        <v>522</v>
      </c>
      <c r="C141" s="279" t="s">
        <v>772</v>
      </c>
      <c r="D141" s="279" t="s">
        <v>769</v>
      </c>
      <c r="E141" s="185"/>
      <c r="F141" s="279" t="s">
        <v>772</v>
      </c>
      <c r="G141" s="178"/>
    </row>
    <row r="142" spans="1:7" x14ac:dyDescent="0.25">
      <c r="A142" s="171" t="s">
        <v>1288</v>
      </c>
      <c r="B142" s="273" t="s">
        <v>522</v>
      </c>
      <c r="C142" s="279" t="s">
        <v>772</v>
      </c>
      <c r="D142" s="279" t="s">
        <v>769</v>
      </c>
      <c r="E142" s="185"/>
      <c r="F142" s="279" t="s">
        <v>772</v>
      </c>
      <c r="G142" s="178"/>
    </row>
    <row r="143" spans="1:7" x14ac:dyDescent="0.25">
      <c r="A143" s="171" t="s">
        <v>1289</v>
      </c>
      <c r="B143" s="273" t="s">
        <v>522</v>
      </c>
      <c r="C143" s="279" t="s">
        <v>772</v>
      </c>
      <c r="D143" s="279" t="s">
        <v>769</v>
      </c>
      <c r="E143" s="185"/>
      <c r="F143" s="279" t="s">
        <v>772</v>
      </c>
      <c r="G143" s="178"/>
    </row>
    <row r="144" spans="1:7" x14ac:dyDescent="0.25">
      <c r="A144" s="171" t="s">
        <v>1290</v>
      </c>
      <c r="B144" s="273" t="s">
        <v>522</v>
      </c>
      <c r="C144" s="279" t="s">
        <v>772</v>
      </c>
      <c r="D144" s="279" t="s">
        <v>769</v>
      </c>
      <c r="E144" s="185"/>
      <c r="F144" s="279" t="s">
        <v>772</v>
      </c>
      <c r="G144" s="178"/>
    </row>
    <row r="145" spans="1:7" x14ac:dyDescent="0.25">
      <c r="A145" s="171" t="s">
        <v>1291</v>
      </c>
      <c r="B145" s="273" t="s">
        <v>522</v>
      </c>
      <c r="C145" s="279" t="s">
        <v>772</v>
      </c>
      <c r="D145" s="279" t="s">
        <v>769</v>
      </c>
      <c r="E145" s="185"/>
      <c r="F145" s="279" t="s">
        <v>772</v>
      </c>
      <c r="G145" s="178"/>
    </row>
    <row r="146" spans="1:7" x14ac:dyDescent="0.25">
      <c r="A146" s="171" t="s">
        <v>1292</v>
      </c>
      <c r="B146" s="273" t="s">
        <v>522</v>
      </c>
      <c r="C146" s="279" t="s">
        <v>772</v>
      </c>
      <c r="D146" s="279" t="s">
        <v>769</v>
      </c>
      <c r="E146" s="185"/>
      <c r="F146" s="279" t="s">
        <v>772</v>
      </c>
      <c r="G146" s="178"/>
    </row>
    <row r="147" spans="1:7" x14ac:dyDescent="0.25">
      <c r="A147" s="171" t="s">
        <v>1293</v>
      </c>
      <c r="B147" s="273" t="s">
        <v>522</v>
      </c>
      <c r="C147" s="279" t="s">
        <v>772</v>
      </c>
      <c r="D147" s="279" t="s">
        <v>769</v>
      </c>
      <c r="E147" s="185"/>
      <c r="F147" s="279" t="s">
        <v>772</v>
      </c>
      <c r="G147" s="178"/>
    </row>
    <row r="148" spans="1:7" x14ac:dyDescent="0.25">
      <c r="A148" s="171" t="s">
        <v>1294</v>
      </c>
      <c r="B148" s="273" t="s">
        <v>522</v>
      </c>
      <c r="C148" s="279" t="s">
        <v>772</v>
      </c>
      <c r="D148" s="279" t="s">
        <v>769</v>
      </c>
      <c r="E148" s="185"/>
      <c r="F148" s="279" t="s">
        <v>772</v>
      </c>
      <c r="G148" s="178"/>
    </row>
    <row r="149" spans="1:7" x14ac:dyDescent="0.25">
      <c r="A149" s="171" t="s">
        <v>1295</v>
      </c>
      <c r="B149" s="273" t="s">
        <v>522</v>
      </c>
      <c r="C149" s="279" t="s">
        <v>772</v>
      </c>
      <c r="D149" s="279" t="s">
        <v>769</v>
      </c>
      <c r="E149" s="185"/>
      <c r="F149" s="279" t="s">
        <v>772</v>
      </c>
      <c r="G149" s="178"/>
    </row>
    <row r="150" spans="1:7" x14ac:dyDescent="0.25">
      <c r="A150" s="171" t="s">
        <v>1296</v>
      </c>
      <c r="B150" s="273" t="s">
        <v>522</v>
      </c>
      <c r="C150" s="279" t="s">
        <v>772</v>
      </c>
      <c r="D150" s="279" t="s">
        <v>769</v>
      </c>
      <c r="E150" s="185"/>
      <c r="F150" s="279" t="s">
        <v>772</v>
      </c>
      <c r="G150" s="178"/>
    </row>
    <row r="151" spans="1:7" x14ac:dyDescent="0.25">
      <c r="A151" s="171" t="s">
        <v>1297</v>
      </c>
      <c r="B151" s="273" t="s">
        <v>522</v>
      </c>
      <c r="C151" s="279" t="s">
        <v>772</v>
      </c>
      <c r="D151" s="279" t="s">
        <v>769</v>
      </c>
      <c r="E151" s="185"/>
      <c r="F151" s="279" t="s">
        <v>772</v>
      </c>
      <c r="G151" s="178"/>
    </row>
    <row r="152" spans="1:7" x14ac:dyDescent="0.25">
      <c r="A152" s="171" t="s">
        <v>1298</v>
      </c>
      <c r="B152" s="273" t="s">
        <v>522</v>
      </c>
      <c r="C152" s="279" t="s">
        <v>772</v>
      </c>
      <c r="D152" s="279" t="s">
        <v>769</v>
      </c>
      <c r="E152" s="185"/>
      <c r="F152" s="279" t="s">
        <v>772</v>
      </c>
      <c r="G152" s="178"/>
    </row>
    <row r="153" spans="1:7" x14ac:dyDescent="0.25">
      <c r="A153" s="171" t="s">
        <v>1299</v>
      </c>
      <c r="B153" s="273" t="s">
        <v>522</v>
      </c>
      <c r="C153" s="279" t="s">
        <v>772</v>
      </c>
      <c r="D153" s="279" t="s">
        <v>769</v>
      </c>
      <c r="E153" s="185"/>
      <c r="F153" s="279" t="s">
        <v>772</v>
      </c>
      <c r="G153" s="178"/>
    </row>
    <row r="154" spans="1:7" x14ac:dyDescent="0.25">
      <c r="A154" s="171" t="s">
        <v>1300</v>
      </c>
      <c r="B154" s="273" t="s">
        <v>522</v>
      </c>
      <c r="C154" s="279" t="s">
        <v>772</v>
      </c>
      <c r="D154" s="279" t="s">
        <v>769</v>
      </c>
      <c r="E154" s="185"/>
      <c r="F154" s="279" t="s">
        <v>772</v>
      </c>
      <c r="G154" s="178"/>
    </row>
    <row r="155" spans="1:7" x14ac:dyDescent="0.25">
      <c r="A155" s="171" t="s">
        <v>1301</v>
      </c>
      <c r="B155" s="273" t="s">
        <v>522</v>
      </c>
      <c r="C155" s="279" t="s">
        <v>772</v>
      </c>
      <c r="D155" s="279" t="s">
        <v>769</v>
      </c>
      <c r="E155" s="185"/>
      <c r="F155" s="279" t="s">
        <v>772</v>
      </c>
      <c r="G155" s="178"/>
    </row>
    <row r="156" spans="1:7" x14ac:dyDescent="0.25">
      <c r="A156" s="171" t="s">
        <v>1302</v>
      </c>
      <c r="B156" s="273" t="s">
        <v>522</v>
      </c>
      <c r="C156" s="279" t="s">
        <v>772</v>
      </c>
      <c r="D156" s="279" t="s">
        <v>769</v>
      </c>
      <c r="E156" s="185"/>
      <c r="F156" s="279" t="s">
        <v>772</v>
      </c>
      <c r="G156" s="178"/>
    </row>
    <row r="157" spans="1:7" x14ac:dyDescent="0.25">
      <c r="A157" s="171" t="s">
        <v>1303</v>
      </c>
      <c r="B157" s="273" t="s">
        <v>522</v>
      </c>
      <c r="C157" s="279" t="s">
        <v>772</v>
      </c>
      <c r="D157" s="279" t="s">
        <v>769</v>
      </c>
      <c r="E157" s="185"/>
      <c r="F157" s="279" t="s">
        <v>772</v>
      </c>
      <c r="G157" s="178"/>
    </row>
    <row r="158" spans="1:7" x14ac:dyDescent="0.25">
      <c r="A158" s="171" t="s">
        <v>1304</v>
      </c>
      <c r="B158" s="273" t="s">
        <v>522</v>
      </c>
      <c r="C158" s="279" t="s">
        <v>772</v>
      </c>
      <c r="D158" s="279" t="s">
        <v>769</v>
      </c>
      <c r="E158" s="185"/>
      <c r="F158" s="279" t="s">
        <v>772</v>
      </c>
      <c r="G158" s="178"/>
    </row>
    <row r="159" spans="1:7" x14ac:dyDescent="0.25">
      <c r="A159" s="171" t="s">
        <v>1305</v>
      </c>
      <c r="B159" s="273" t="s">
        <v>522</v>
      </c>
      <c r="C159" s="279" t="s">
        <v>772</v>
      </c>
      <c r="D159" s="279" t="s">
        <v>769</v>
      </c>
      <c r="E159" s="185"/>
      <c r="F159" s="279" t="s">
        <v>772</v>
      </c>
      <c r="G159" s="178"/>
    </row>
    <row r="160" spans="1:7" x14ac:dyDescent="0.25">
      <c r="A160" s="171" t="s">
        <v>1306</v>
      </c>
      <c r="B160" s="273" t="s">
        <v>522</v>
      </c>
      <c r="C160" s="279" t="s">
        <v>772</v>
      </c>
      <c r="D160" s="279" t="s">
        <v>769</v>
      </c>
      <c r="E160" s="185"/>
      <c r="F160" s="279" t="s">
        <v>772</v>
      </c>
      <c r="G160" s="178"/>
    </row>
    <row r="161" spans="1:7" x14ac:dyDescent="0.25">
      <c r="A161" s="171" t="s">
        <v>1307</v>
      </c>
      <c r="B161" s="273" t="s">
        <v>522</v>
      </c>
      <c r="C161" s="279" t="s">
        <v>772</v>
      </c>
      <c r="D161" s="279" t="s">
        <v>769</v>
      </c>
      <c r="E161" s="185"/>
      <c r="F161" s="279" t="s">
        <v>772</v>
      </c>
      <c r="G161" s="178"/>
    </row>
    <row r="162" spans="1:7" x14ac:dyDescent="0.25">
      <c r="A162" s="171" t="s">
        <v>1308</v>
      </c>
      <c r="B162" s="273" t="s">
        <v>522</v>
      </c>
      <c r="C162" s="279" t="s">
        <v>772</v>
      </c>
      <c r="D162" s="279" t="s">
        <v>769</v>
      </c>
      <c r="E162" s="185"/>
      <c r="F162" s="279" t="s">
        <v>772</v>
      </c>
      <c r="G162" s="178"/>
    </row>
    <row r="163" spans="1:7" x14ac:dyDescent="0.25">
      <c r="A163" s="171" t="s">
        <v>1309</v>
      </c>
      <c r="B163" s="273" t="s">
        <v>522</v>
      </c>
      <c r="C163" s="279" t="s">
        <v>772</v>
      </c>
      <c r="D163" s="279" t="s">
        <v>769</v>
      </c>
      <c r="E163" s="185"/>
      <c r="F163" s="279" t="s">
        <v>772</v>
      </c>
      <c r="G163" s="178"/>
    </row>
    <row r="164" spans="1:7" x14ac:dyDescent="0.25">
      <c r="A164" s="171" t="s">
        <v>1310</v>
      </c>
      <c r="B164" s="273" t="s">
        <v>522</v>
      </c>
      <c r="C164" s="279" t="s">
        <v>772</v>
      </c>
      <c r="D164" s="279" t="s">
        <v>769</v>
      </c>
      <c r="E164" s="185"/>
      <c r="F164" s="279" t="s">
        <v>772</v>
      </c>
      <c r="G164" s="178"/>
    </row>
    <row r="165" spans="1:7" x14ac:dyDescent="0.25">
      <c r="A165" s="171" t="s">
        <v>1311</v>
      </c>
      <c r="B165" s="273" t="s">
        <v>522</v>
      </c>
      <c r="C165" s="279" t="s">
        <v>772</v>
      </c>
      <c r="D165" s="279" t="s">
        <v>769</v>
      </c>
      <c r="E165" s="185"/>
      <c r="F165" s="279" t="s">
        <v>772</v>
      </c>
      <c r="G165" s="178"/>
    </row>
    <row r="166" spans="1:7" x14ac:dyDescent="0.25">
      <c r="A166" s="171" t="s">
        <v>1312</v>
      </c>
      <c r="B166" s="273" t="s">
        <v>522</v>
      </c>
      <c r="C166" s="279" t="s">
        <v>772</v>
      </c>
      <c r="D166" s="279" t="s">
        <v>769</v>
      </c>
      <c r="E166" s="185"/>
      <c r="F166" s="279" t="s">
        <v>772</v>
      </c>
      <c r="G166" s="178"/>
    </row>
    <row r="167" spans="1:7" x14ac:dyDescent="0.25">
      <c r="A167" s="171" t="s">
        <v>1313</v>
      </c>
      <c r="B167" s="273" t="s">
        <v>522</v>
      </c>
      <c r="C167" s="279" t="s">
        <v>772</v>
      </c>
      <c r="D167" s="279" t="s">
        <v>769</v>
      </c>
      <c r="E167" s="185"/>
      <c r="F167" s="279" t="s">
        <v>772</v>
      </c>
      <c r="G167" s="178"/>
    </row>
    <row r="168" spans="1:7" x14ac:dyDescent="0.25">
      <c r="A168" s="171" t="s">
        <v>1314</v>
      </c>
      <c r="B168" s="273" t="s">
        <v>522</v>
      </c>
      <c r="C168" s="279" t="s">
        <v>772</v>
      </c>
      <c r="D168" s="279" t="s">
        <v>769</v>
      </c>
      <c r="E168" s="185"/>
      <c r="F168" s="279" t="s">
        <v>772</v>
      </c>
      <c r="G168" s="178"/>
    </row>
    <row r="169" spans="1:7" x14ac:dyDescent="0.25">
      <c r="A169" s="171" t="s">
        <v>1315</v>
      </c>
      <c r="B169" s="273" t="s">
        <v>522</v>
      </c>
      <c r="C169" s="279" t="s">
        <v>772</v>
      </c>
      <c r="D169" s="279" t="s">
        <v>769</v>
      </c>
      <c r="E169" s="185"/>
      <c r="F169" s="279" t="s">
        <v>772</v>
      </c>
      <c r="G169" s="178"/>
    </row>
    <row r="170" spans="1:7" x14ac:dyDescent="0.25">
      <c r="A170" s="171" t="s">
        <v>1316</v>
      </c>
      <c r="B170" s="273" t="s">
        <v>522</v>
      </c>
      <c r="C170" s="279" t="s">
        <v>772</v>
      </c>
      <c r="D170" s="279" t="s">
        <v>769</v>
      </c>
      <c r="E170" s="185"/>
      <c r="F170" s="279" t="s">
        <v>772</v>
      </c>
      <c r="G170" s="178"/>
    </row>
    <row r="171" spans="1:7" x14ac:dyDescent="0.25">
      <c r="A171" s="42"/>
      <c r="B171" s="42" t="s">
        <v>553</v>
      </c>
      <c r="C171" s="42" t="s">
        <v>429</v>
      </c>
      <c r="D171" s="42" t="s">
        <v>430</v>
      </c>
      <c r="E171" s="42"/>
      <c r="F171" s="42" t="s">
        <v>397</v>
      </c>
      <c r="G171" s="42"/>
    </row>
    <row r="172" spans="1:7" x14ac:dyDescent="0.25">
      <c r="A172" s="171" t="s">
        <v>1317</v>
      </c>
      <c r="B172" s="171" t="s">
        <v>555</v>
      </c>
      <c r="C172" s="279" t="s">
        <v>772</v>
      </c>
      <c r="D172" s="279" t="s">
        <v>769</v>
      </c>
      <c r="E172" s="186"/>
      <c r="F172" s="279" t="s">
        <v>772</v>
      </c>
      <c r="G172" s="178"/>
    </row>
    <row r="173" spans="1:7" x14ac:dyDescent="0.25">
      <c r="A173" s="171" t="s">
        <v>1318</v>
      </c>
      <c r="B173" s="171" t="s">
        <v>557</v>
      </c>
      <c r="C173" s="279" t="s">
        <v>772</v>
      </c>
      <c r="D173" s="279" t="s">
        <v>769</v>
      </c>
      <c r="E173" s="186"/>
      <c r="F173" s="279" t="s">
        <v>772</v>
      </c>
      <c r="G173" s="178"/>
    </row>
    <row r="174" spans="1:7" x14ac:dyDescent="0.25">
      <c r="A174" s="171" t="s">
        <v>1319</v>
      </c>
      <c r="B174" s="171" t="s">
        <v>86</v>
      </c>
      <c r="C174" s="279" t="s">
        <v>772</v>
      </c>
      <c r="D174" s="279" t="s">
        <v>769</v>
      </c>
      <c r="E174" s="186"/>
      <c r="F174" s="279" t="s">
        <v>772</v>
      </c>
      <c r="G174" s="178"/>
    </row>
    <row r="175" spans="1:7" x14ac:dyDescent="0.25">
      <c r="A175" s="171" t="s">
        <v>1320</v>
      </c>
      <c r="B175" s="278"/>
      <c r="C175" s="279"/>
      <c r="D175" s="279"/>
      <c r="E175" s="186"/>
      <c r="F175" s="279"/>
      <c r="G175" s="178"/>
    </row>
    <row r="176" spans="1:7" x14ac:dyDescent="0.25">
      <c r="A176" s="171" t="s">
        <v>1321</v>
      </c>
      <c r="B176" s="278"/>
      <c r="C176" s="279"/>
      <c r="D176" s="279"/>
      <c r="E176" s="186"/>
      <c r="F176" s="279"/>
      <c r="G176" s="178"/>
    </row>
    <row r="177" spans="1:7" x14ac:dyDescent="0.25">
      <c r="A177" s="171" t="s">
        <v>1322</v>
      </c>
      <c r="B177" s="278"/>
      <c r="C177" s="279"/>
      <c r="D177" s="279"/>
      <c r="E177" s="186"/>
      <c r="F177" s="279"/>
      <c r="G177" s="178"/>
    </row>
    <row r="178" spans="1:7" x14ac:dyDescent="0.25">
      <c r="A178" s="171" t="s">
        <v>1323</v>
      </c>
      <c r="B178" s="278"/>
      <c r="C178" s="279"/>
      <c r="D178" s="279"/>
      <c r="E178" s="186"/>
      <c r="F178" s="279"/>
      <c r="G178" s="178"/>
    </row>
    <row r="179" spans="1:7" x14ac:dyDescent="0.25">
      <c r="A179" s="171" t="s">
        <v>1324</v>
      </c>
      <c r="B179" s="278"/>
      <c r="C179" s="279"/>
      <c r="D179" s="279"/>
      <c r="E179" s="186"/>
      <c r="F179" s="279"/>
      <c r="G179" s="178"/>
    </row>
    <row r="180" spans="1:7" x14ac:dyDescent="0.25">
      <c r="A180" s="171" t="s">
        <v>1325</v>
      </c>
      <c r="B180" s="278"/>
      <c r="C180" s="279"/>
      <c r="D180" s="279"/>
      <c r="E180" s="186"/>
      <c r="F180" s="279"/>
      <c r="G180" s="178"/>
    </row>
    <row r="181" spans="1:7" x14ac:dyDescent="0.25">
      <c r="A181" s="42"/>
      <c r="B181" s="42" t="s">
        <v>565</v>
      </c>
      <c r="C181" s="42" t="s">
        <v>429</v>
      </c>
      <c r="D181" s="42" t="s">
        <v>430</v>
      </c>
      <c r="E181" s="42"/>
      <c r="F181" s="42" t="s">
        <v>397</v>
      </c>
      <c r="G181" s="42"/>
    </row>
    <row r="182" spans="1:7" x14ac:dyDescent="0.25">
      <c r="A182" s="171" t="s">
        <v>1326</v>
      </c>
      <c r="B182" s="171" t="s">
        <v>567</v>
      </c>
      <c r="C182" s="279" t="s">
        <v>772</v>
      </c>
      <c r="D182" s="279" t="s">
        <v>769</v>
      </c>
      <c r="E182" s="186"/>
      <c r="F182" s="279" t="s">
        <v>772</v>
      </c>
      <c r="G182" s="178"/>
    </row>
    <row r="183" spans="1:7" x14ac:dyDescent="0.25">
      <c r="A183" s="171" t="s">
        <v>1327</v>
      </c>
      <c r="B183" s="171" t="s">
        <v>569</v>
      </c>
      <c r="C183" s="279" t="s">
        <v>772</v>
      </c>
      <c r="D183" s="279" t="s">
        <v>769</v>
      </c>
      <c r="E183" s="186"/>
      <c r="F183" s="279" t="s">
        <v>772</v>
      </c>
      <c r="G183" s="178"/>
    </row>
    <row r="184" spans="1:7" x14ac:dyDescent="0.25">
      <c r="A184" s="171" t="s">
        <v>1328</v>
      </c>
      <c r="B184" s="171" t="s">
        <v>86</v>
      </c>
      <c r="C184" s="279" t="s">
        <v>772</v>
      </c>
      <c r="D184" s="279" t="s">
        <v>769</v>
      </c>
      <c r="E184" s="186"/>
      <c r="F184" s="279" t="s">
        <v>772</v>
      </c>
      <c r="G184" s="178"/>
    </row>
    <row r="185" spans="1:7" x14ac:dyDescent="0.25">
      <c r="A185" s="171" t="s">
        <v>1329</v>
      </c>
      <c r="B185" s="278"/>
      <c r="C185" s="278"/>
      <c r="D185" s="278"/>
      <c r="E185" s="169"/>
      <c r="F185" s="278"/>
      <c r="G185" s="178"/>
    </row>
    <row r="186" spans="1:7" x14ac:dyDescent="0.25">
      <c r="A186" s="171" t="s">
        <v>1330</v>
      </c>
      <c r="B186" s="278"/>
      <c r="C186" s="278"/>
      <c r="D186" s="278"/>
      <c r="E186" s="169"/>
      <c r="F186" s="278"/>
      <c r="G186" s="178"/>
    </row>
    <row r="187" spans="1:7" x14ac:dyDescent="0.25">
      <c r="A187" s="171" t="s">
        <v>1331</v>
      </c>
      <c r="B187" s="278"/>
      <c r="C187" s="278"/>
      <c r="D187" s="278"/>
      <c r="E187" s="169"/>
      <c r="F187" s="278"/>
      <c r="G187" s="178"/>
    </row>
    <row r="188" spans="1:7" x14ac:dyDescent="0.25">
      <c r="A188" s="171" t="s">
        <v>1332</v>
      </c>
      <c r="B188" s="278"/>
      <c r="C188" s="278"/>
      <c r="D188" s="278"/>
      <c r="E188" s="169"/>
      <c r="F188" s="278"/>
      <c r="G188" s="178"/>
    </row>
    <row r="189" spans="1:7" x14ac:dyDescent="0.25">
      <c r="A189" s="171" t="s">
        <v>1333</v>
      </c>
      <c r="B189" s="278"/>
      <c r="C189" s="278"/>
      <c r="D189" s="278"/>
      <c r="E189" s="169"/>
      <c r="F189" s="278"/>
      <c r="G189" s="178"/>
    </row>
    <row r="190" spans="1:7" x14ac:dyDescent="0.25">
      <c r="A190" s="171" t="s">
        <v>1334</v>
      </c>
      <c r="B190" s="278"/>
      <c r="C190" s="278"/>
      <c r="D190" s="278"/>
      <c r="E190" s="169"/>
      <c r="F190" s="278"/>
      <c r="G190" s="178"/>
    </row>
    <row r="191" spans="1:7" x14ac:dyDescent="0.25">
      <c r="A191" s="42"/>
      <c r="B191" s="42" t="s">
        <v>577</v>
      </c>
      <c r="C191" s="42" t="s">
        <v>429</v>
      </c>
      <c r="D191" s="42" t="s">
        <v>430</v>
      </c>
      <c r="E191" s="42"/>
      <c r="F191" s="42" t="s">
        <v>397</v>
      </c>
      <c r="G191" s="42"/>
    </row>
    <row r="192" spans="1:7" x14ac:dyDescent="0.25">
      <c r="A192" s="171" t="s">
        <v>1335</v>
      </c>
      <c r="B192" s="179" t="s">
        <v>579</v>
      </c>
      <c r="C192" s="279" t="s">
        <v>772</v>
      </c>
      <c r="D192" s="279" t="s">
        <v>769</v>
      </c>
      <c r="E192" s="186"/>
      <c r="F192" s="279" t="s">
        <v>772</v>
      </c>
      <c r="G192" s="178"/>
    </row>
    <row r="193" spans="1:7" x14ac:dyDescent="0.25">
      <c r="A193" s="171" t="s">
        <v>1336</v>
      </c>
      <c r="B193" s="179" t="s">
        <v>581</v>
      </c>
      <c r="C193" s="279" t="s">
        <v>772</v>
      </c>
      <c r="D193" s="279" t="s">
        <v>769</v>
      </c>
      <c r="E193" s="186"/>
      <c r="F193" s="279" t="s">
        <v>772</v>
      </c>
      <c r="G193" s="178"/>
    </row>
    <row r="194" spans="1:7" x14ac:dyDescent="0.25">
      <c r="A194" s="171" t="s">
        <v>1337</v>
      </c>
      <c r="B194" s="179" t="s">
        <v>583</v>
      </c>
      <c r="C194" s="279" t="s">
        <v>772</v>
      </c>
      <c r="D194" s="279" t="s">
        <v>769</v>
      </c>
      <c r="E194" s="185"/>
      <c r="F194" s="279" t="s">
        <v>772</v>
      </c>
      <c r="G194" s="178"/>
    </row>
    <row r="195" spans="1:7" x14ac:dyDescent="0.25">
      <c r="A195" s="171" t="s">
        <v>1338</v>
      </c>
      <c r="B195" s="179" t="s">
        <v>585</v>
      </c>
      <c r="C195" s="279" t="s">
        <v>772</v>
      </c>
      <c r="D195" s="279" t="s">
        <v>769</v>
      </c>
      <c r="E195" s="185"/>
      <c r="F195" s="279" t="s">
        <v>772</v>
      </c>
      <c r="G195" s="178"/>
    </row>
    <row r="196" spans="1:7" x14ac:dyDescent="0.25">
      <c r="A196" s="171" t="s">
        <v>1339</v>
      </c>
      <c r="B196" s="179" t="s">
        <v>587</v>
      </c>
      <c r="C196" s="279" t="s">
        <v>772</v>
      </c>
      <c r="D196" s="279" t="s">
        <v>769</v>
      </c>
      <c r="E196" s="185"/>
      <c r="F196" s="279" t="s">
        <v>772</v>
      </c>
      <c r="G196" s="178"/>
    </row>
    <row r="197" spans="1:7" x14ac:dyDescent="0.25">
      <c r="A197" s="171" t="s">
        <v>1825</v>
      </c>
      <c r="B197" s="277"/>
      <c r="C197" s="279"/>
      <c r="D197" s="279"/>
      <c r="E197" s="185"/>
      <c r="F197" s="279"/>
      <c r="G197" s="178"/>
    </row>
    <row r="198" spans="1:7" x14ac:dyDescent="0.25">
      <c r="A198" s="207" t="s">
        <v>1826</v>
      </c>
      <c r="B198" s="277"/>
      <c r="C198" s="279"/>
      <c r="D198" s="279"/>
      <c r="E198" s="185"/>
      <c r="F198" s="279"/>
      <c r="G198" s="178"/>
    </row>
    <row r="199" spans="1:7" x14ac:dyDescent="0.25">
      <c r="A199" s="207" t="s">
        <v>1827</v>
      </c>
      <c r="B199" s="290"/>
      <c r="C199" s="279"/>
      <c r="D199" s="279"/>
      <c r="E199" s="185"/>
      <c r="F199" s="279"/>
      <c r="G199" s="178"/>
    </row>
    <row r="200" spans="1:7" x14ac:dyDescent="0.25">
      <c r="A200" s="207" t="s">
        <v>1828</v>
      </c>
      <c r="B200" s="290"/>
      <c r="C200" s="279"/>
      <c r="D200" s="279"/>
      <c r="E200" s="185"/>
      <c r="F200" s="279"/>
      <c r="G200" s="178"/>
    </row>
    <row r="201" spans="1:7" x14ac:dyDescent="0.25">
      <c r="A201" s="42"/>
      <c r="B201" s="42" t="s">
        <v>592</v>
      </c>
      <c r="C201" s="42" t="s">
        <v>429</v>
      </c>
      <c r="D201" s="42" t="s">
        <v>430</v>
      </c>
      <c r="E201" s="42"/>
      <c r="F201" s="42" t="s">
        <v>397</v>
      </c>
      <c r="G201" s="42"/>
    </row>
    <row r="202" spans="1:7" x14ac:dyDescent="0.25">
      <c r="A202" s="171" t="s">
        <v>1340</v>
      </c>
      <c r="B202" s="171" t="s">
        <v>594</v>
      </c>
      <c r="C202" s="279" t="s">
        <v>772</v>
      </c>
      <c r="D202" s="279" t="s">
        <v>769</v>
      </c>
      <c r="E202" s="186"/>
      <c r="F202" s="279" t="s">
        <v>772</v>
      </c>
      <c r="G202" s="178"/>
    </row>
    <row r="203" spans="1:7" x14ac:dyDescent="0.25">
      <c r="A203" s="171" t="s">
        <v>1829</v>
      </c>
      <c r="B203" s="291"/>
      <c r="C203" s="279"/>
      <c r="D203" s="279"/>
      <c r="E203" s="186"/>
      <c r="F203" s="279"/>
      <c r="G203" s="178"/>
    </row>
    <row r="204" spans="1:7" x14ac:dyDescent="0.25">
      <c r="A204" s="207" t="s">
        <v>1830</v>
      </c>
      <c r="B204" s="291"/>
      <c r="C204" s="279"/>
      <c r="D204" s="279"/>
      <c r="E204" s="186"/>
      <c r="F204" s="279"/>
      <c r="G204" s="178"/>
    </row>
    <row r="205" spans="1:7" x14ac:dyDescent="0.25">
      <c r="A205" s="207" t="s">
        <v>1831</v>
      </c>
      <c r="B205" s="291"/>
      <c r="C205" s="279"/>
      <c r="D205" s="279"/>
      <c r="E205" s="186"/>
      <c r="F205" s="279"/>
      <c r="G205" s="178"/>
    </row>
    <row r="206" spans="1:7" x14ac:dyDescent="0.25">
      <c r="A206" s="207" t="s">
        <v>1832</v>
      </c>
      <c r="B206" s="291"/>
      <c r="C206" s="279"/>
      <c r="D206" s="279"/>
      <c r="E206" s="186"/>
      <c r="F206" s="279"/>
      <c r="G206" s="178"/>
    </row>
    <row r="207" spans="1:7" x14ac:dyDescent="0.25">
      <c r="A207" s="207" t="s">
        <v>1833</v>
      </c>
      <c r="B207" s="273"/>
      <c r="C207" s="273"/>
      <c r="D207" s="273"/>
      <c r="E207" s="178"/>
      <c r="F207" s="273"/>
      <c r="G207" s="178"/>
    </row>
    <row r="208" spans="1:7" x14ac:dyDescent="0.25">
      <c r="A208" s="207" t="s">
        <v>1834</v>
      </c>
      <c r="B208" s="273"/>
      <c r="C208" s="273"/>
      <c r="D208" s="273"/>
      <c r="E208" s="178"/>
      <c r="F208" s="273"/>
      <c r="G208" s="178"/>
    </row>
    <row r="209" spans="1:7" x14ac:dyDescent="0.25">
      <c r="A209" s="207" t="s">
        <v>1835</v>
      </c>
      <c r="B209" s="273"/>
      <c r="C209" s="273"/>
      <c r="D209" s="273"/>
      <c r="E209" s="178"/>
      <c r="F209" s="273"/>
      <c r="G209" s="178"/>
    </row>
    <row r="210" spans="1:7" ht="18.75" x14ac:dyDescent="0.25">
      <c r="A210" s="120"/>
      <c r="B210" s="198" t="s">
        <v>1159</v>
      </c>
      <c r="C210" s="197"/>
      <c r="D210" s="197"/>
      <c r="E210" s="197"/>
      <c r="F210" s="197"/>
      <c r="G210" s="197"/>
    </row>
    <row r="211" spans="1:7" x14ac:dyDescent="0.25">
      <c r="A211" s="42"/>
      <c r="B211" s="42" t="s">
        <v>598</v>
      </c>
      <c r="C211" s="42" t="s">
        <v>599</v>
      </c>
      <c r="D211" s="42" t="s">
        <v>600</v>
      </c>
      <c r="E211" s="42"/>
      <c r="F211" s="42" t="s">
        <v>429</v>
      </c>
      <c r="G211" s="42" t="s">
        <v>601</v>
      </c>
    </row>
    <row r="212" spans="1:7" x14ac:dyDescent="0.25">
      <c r="A212" s="171" t="s">
        <v>1341</v>
      </c>
      <c r="B212" s="178" t="s">
        <v>603</v>
      </c>
      <c r="C212" s="279" t="s">
        <v>772</v>
      </c>
      <c r="D212" s="171"/>
      <c r="E212" s="180"/>
      <c r="F212" s="181"/>
      <c r="G212" s="181"/>
    </row>
    <row r="213" spans="1:7" x14ac:dyDescent="0.25">
      <c r="A213" s="180"/>
      <c r="B213" s="182"/>
      <c r="C213" s="180"/>
      <c r="D213" s="180"/>
      <c r="E213" s="180"/>
      <c r="F213" s="181"/>
      <c r="G213" s="181"/>
    </row>
    <row r="214" spans="1:7" x14ac:dyDescent="0.25">
      <c r="A214" s="171"/>
      <c r="B214" s="178" t="s">
        <v>604</v>
      </c>
      <c r="C214" s="180"/>
      <c r="D214" s="180"/>
      <c r="E214" s="180"/>
      <c r="F214" s="181"/>
      <c r="G214" s="181"/>
    </row>
    <row r="215" spans="1:7" x14ac:dyDescent="0.25">
      <c r="A215" s="171" t="s">
        <v>1342</v>
      </c>
      <c r="B215" s="273" t="s">
        <v>522</v>
      </c>
      <c r="C215" s="279" t="s">
        <v>772</v>
      </c>
      <c r="D215" s="279" t="s">
        <v>772</v>
      </c>
      <c r="E215" s="180"/>
      <c r="F215" s="187" t="str">
        <f>IF($C$239=0,"",IF(C215="[for completion]","",IF(C215="","",C215/$C$239)))</f>
        <v/>
      </c>
      <c r="G215" s="187" t="str">
        <f>IF($D$239=0,"",IF(D215="[for completion]","",IF(D215="","",D215/$D$239)))</f>
        <v/>
      </c>
    </row>
    <row r="216" spans="1:7" x14ac:dyDescent="0.25">
      <c r="A216" s="171" t="s">
        <v>1343</v>
      </c>
      <c r="B216" s="273" t="s">
        <v>522</v>
      </c>
      <c r="C216" s="279" t="s">
        <v>772</v>
      </c>
      <c r="D216" s="279" t="s">
        <v>772</v>
      </c>
      <c r="E216" s="180"/>
      <c r="F216" s="187" t="str">
        <f t="shared" ref="F216:F238" si="1">IF($C$239=0,"",IF(C216="[for completion]","",IF(C216="","",C216/$C$239)))</f>
        <v/>
      </c>
      <c r="G216" s="187" t="str">
        <f t="shared" ref="G216:G238" si="2">IF($D$239=0,"",IF(D216="[for completion]","",IF(D216="","",D216/$D$239)))</f>
        <v/>
      </c>
    </row>
    <row r="217" spans="1:7" x14ac:dyDescent="0.25">
      <c r="A217" s="171" t="s">
        <v>1344</v>
      </c>
      <c r="B217" s="273" t="s">
        <v>522</v>
      </c>
      <c r="C217" s="279" t="s">
        <v>772</v>
      </c>
      <c r="D217" s="279" t="s">
        <v>772</v>
      </c>
      <c r="E217" s="180"/>
      <c r="F217" s="187" t="str">
        <f t="shared" si="1"/>
        <v/>
      </c>
      <c r="G217" s="187" t="str">
        <f t="shared" si="2"/>
        <v/>
      </c>
    </row>
    <row r="218" spans="1:7" x14ac:dyDescent="0.25">
      <c r="A218" s="171" t="s">
        <v>1345</v>
      </c>
      <c r="B218" s="273" t="s">
        <v>522</v>
      </c>
      <c r="C218" s="279" t="s">
        <v>772</v>
      </c>
      <c r="D218" s="279" t="s">
        <v>772</v>
      </c>
      <c r="E218" s="180"/>
      <c r="F218" s="187" t="str">
        <f t="shared" si="1"/>
        <v/>
      </c>
      <c r="G218" s="187" t="str">
        <f t="shared" si="2"/>
        <v/>
      </c>
    </row>
    <row r="219" spans="1:7" x14ac:dyDescent="0.25">
      <c r="A219" s="171" t="s">
        <v>1346</v>
      </c>
      <c r="B219" s="273" t="s">
        <v>522</v>
      </c>
      <c r="C219" s="279" t="s">
        <v>772</v>
      </c>
      <c r="D219" s="279" t="s">
        <v>772</v>
      </c>
      <c r="E219" s="180"/>
      <c r="F219" s="187" t="str">
        <f t="shared" si="1"/>
        <v/>
      </c>
      <c r="G219" s="187" t="str">
        <f t="shared" si="2"/>
        <v/>
      </c>
    </row>
    <row r="220" spans="1:7" x14ac:dyDescent="0.25">
      <c r="A220" s="171" t="s">
        <v>1347</v>
      </c>
      <c r="B220" s="273" t="s">
        <v>522</v>
      </c>
      <c r="C220" s="279" t="s">
        <v>772</v>
      </c>
      <c r="D220" s="279" t="s">
        <v>772</v>
      </c>
      <c r="E220" s="180"/>
      <c r="F220" s="187" t="str">
        <f t="shared" si="1"/>
        <v/>
      </c>
      <c r="G220" s="187" t="str">
        <f t="shared" si="2"/>
        <v/>
      </c>
    </row>
    <row r="221" spans="1:7" x14ac:dyDescent="0.25">
      <c r="A221" s="171" t="s">
        <v>1348</v>
      </c>
      <c r="B221" s="273" t="s">
        <v>522</v>
      </c>
      <c r="C221" s="279" t="s">
        <v>772</v>
      </c>
      <c r="D221" s="279" t="s">
        <v>772</v>
      </c>
      <c r="E221" s="180"/>
      <c r="F221" s="187" t="str">
        <f t="shared" si="1"/>
        <v/>
      </c>
      <c r="G221" s="187" t="str">
        <f t="shared" si="2"/>
        <v/>
      </c>
    </row>
    <row r="222" spans="1:7" x14ac:dyDescent="0.25">
      <c r="A222" s="171" t="s">
        <v>1349</v>
      </c>
      <c r="B222" s="273" t="s">
        <v>522</v>
      </c>
      <c r="C222" s="279" t="s">
        <v>772</v>
      </c>
      <c r="D222" s="279" t="s">
        <v>772</v>
      </c>
      <c r="E222" s="180"/>
      <c r="F222" s="187" t="str">
        <f t="shared" si="1"/>
        <v/>
      </c>
      <c r="G222" s="187" t="str">
        <f t="shared" si="2"/>
        <v/>
      </c>
    </row>
    <row r="223" spans="1:7" x14ac:dyDescent="0.25">
      <c r="A223" s="171" t="s">
        <v>1350</v>
      </c>
      <c r="B223" s="273" t="s">
        <v>522</v>
      </c>
      <c r="C223" s="279" t="s">
        <v>772</v>
      </c>
      <c r="D223" s="279" t="s">
        <v>772</v>
      </c>
      <c r="E223" s="180"/>
      <c r="F223" s="187" t="str">
        <f t="shared" si="1"/>
        <v/>
      </c>
      <c r="G223" s="187" t="str">
        <f t="shared" si="2"/>
        <v/>
      </c>
    </row>
    <row r="224" spans="1:7" x14ac:dyDescent="0.25">
      <c r="A224" s="171" t="s">
        <v>1351</v>
      </c>
      <c r="B224" s="273" t="s">
        <v>522</v>
      </c>
      <c r="C224" s="279" t="s">
        <v>772</v>
      </c>
      <c r="D224" s="279" t="s">
        <v>772</v>
      </c>
      <c r="E224" s="178"/>
      <c r="F224" s="187" t="str">
        <f t="shared" si="1"/>
        <v/>
      </c>
      <c r="G224" s="187" t="str">
        <f t="shared" si="2"/>
        <v/>
      </c>
    </row>
    <row r="225" spans="1:7" x14ac:dyDescent="0.25">
      <c r="A225" s="171" t="s">
        <v>1352</v>
      </c>
      <c r="B225" s="273" t="s">
        <v>522</v>
      </c>
      <c r="C225" s="279" t="s">
        <v>772</v>
      </c>
      <c r="D225" s="279" t="s">
        <v>772</v>
      </c>
      <c r="E225" s="178"/>
      <c r="F225" s="187" t="str">
        <f t="shared" si="1"/>
        <v/>
      </c>
      <c r="G225" s="187" t="str">
        <f t="shared" si="2"/>
        <v/>
      </c>
    </row>
    <row r="226" spans="1:7" x14ac:dyDescent="0.25">
      <c r="A226" s="171" t="s">
        <v>1353</v>
      </c>
      <c r="B226" s="273" t="s">
        <v>522</v>
      </c>
      <c r="C226" s="279" t="s">
        <v>772</v>
      </c>
      <c r="D226" s="279" t="s">
        <v>772</v>
      </c>
      <c r="E226" s="178"/>
      <c r="F226" s="187" t="str">
        <f t="shared" si="1"/>
        <v/>
      </c>
      <c r="G226" s="187" t="str">
        <f t="shared" si="2"/>
        <v/>
      </c>
    </row>
    <row r="227" spans="1:7" x14ac:dyDescent="0.25">
      <c r="A227" s="171" t="s">
        <v>1354</v>
      </c>
      <c r="B227" s="273" t="s">
        <v>522</v>
      </c>
      <c r="C227" s="279" t="s">
        <v>772</v>
      </c>
      <c r="D227" s="279" t="s">
        <v>772</v>
      </c>
      <c r="E227" s="178"/>
      <c r="F227" s="187" t="str">
        <f t="shared" si="1"/>
        <v/>
      </c>
      <c r="G227" s="187" t="str">
        <f t="shared" si="2"/>
        <v/>
      </c>
    </row>
    <row r="228" spans="1:7" x14ac:dyDescent="0.25">
      <c r="A228" s="171" t="s">
        <v>1355</v>
      </c>
      <c r="B228" s="273" t="s">
        <v>522</v>
      </c>
      <c r="C228" s="279" t="s">
        <v>772</v>
      </c>
      <c r="D228" s="279" t="s">
        <v>772</v>
      </c>
      <c r="E228" s="178"/>
      <c r="F228" s="187" t="str">
        <f t="shared" si="1"/>
        <v/>
      </c>
      <c r="G228" s="187" t="str">
        <f t="shared" si="2"/>
        <v/>
      </c>
    </row>
    <row r="229" spans="1:7" x14ac:dyDescent="0.25">
      <c r="A229" s="171" t="s">
        <v>1356</v>
      </c>
      <c r="B229" s="273" t="s">
        <v>522</v>
      </c>
      <c r="C229" s="279" t="s">
        <v>772</v>
      </c>
      <c r="D229" s="279" t="s">
        <v>772</v>
      </c>
      <c r="E229" s="178"/>
      <c r="F229" s="187" t="str">
        <f t="shared" si="1"/>
        <v/>
      </c>
      <c r="G229" s="187" t="str">
        <f t="shared" si="2"/>
        <v/>
      </c>
    </row>
    <row r="230" spans="1:7" x14ac:dyDescent="0.25">
      <c r="A230" s="171" t="s">
        <v>1357</v>
      </c>
      <c r="B230" s="273" t="s">
        <v>522</v>
      </c>
      <c r="C230" s="279" t="s">
        <v>772</v>
      </c>
      <c r="D230" s="279" t="s">
        <v>772</v>
      </c>
      <c r="E230" s="171"/>
      <c r="F230" s="187" t="str">
        <f t="shared" si="1"/>
        <v/>
      </c>
      <c r="G230" s="187" t="str">
        <f t="shared" si="2"/>
        <v/>
      </c>
    </row>
    <row r="231" spans="1:7" x14ac:dyDescent="0.25">
      <c r="A231" s="171" t="s">
        <v>1358</v>
      </c>
      <c r="B231" s="273" t="s">
        <v>522</v>
      </c>
      <c r="C231" s="279" t="s">
        <v>772</v>
      </c>
      <c r="D231" s="279" t="s">
        <v>772</v>
      </c>
      <c r="E231" s="174"/>
      <c r="F231" s="187" t="str">
        <f t="shared" si="1"/>
        <v/>
      </c>
      <c r="G231" s="187" t="str">
        <f t="shared" si="2"/>
        <v/>
      </c>
    </row>
    <row r="232" spans="1:7" x14ac:dyDescent="0.25">
      <c r="A232" s="171" t="s">
        <v>1359</v>
      </c>
      <c r="B232" s="273" t="s">
        <v>522</v>
      </c>
      <c r="C232" s="279" t="s">
        <v>772</v>
      </c>
      <c r="D232" s="279" t="s">
        <v>772</v>
      </c>
      <c r="E232" s="174"/>
      <c r="F232" s="187" t="str">
        <f t="shared" si="1"/>
        <v/>
      </c>
      <c r="G232" s="187" t="str">
        <f t="shared" si="2"/>
        <v/>
      </c>
    </row>
    <row r="233" spans="1:7" x14ac:dyDescent="0.25">
      <c r="A233" s="171" t="s">
        <v>1360</v>
      </c>
      <c r="B233" s="273" t="s">
        <v>522</v>
      </c>
      <c r="C233" s="279" t="s">
        <v>772</v>
      </c>
      <c r="D233" s="279" t="s">
        <v>772</v>
      </c>
      <c r="E233" s="174"/>
      <c r="F233" s="187" t="str">
        <f t="shared" si="1"/>
        <v/>
      </c>
      <c r="G233" s="187" t="str">
        <f t="shared" si="2"/>
        <v/>
      </c>
    </row>
    <row r="234" spans="1:7" x14ac:dyDescent="0.25">
      <c r="A234" s="171" t="s">
        <v>1361</v>
      </c>
      <c r="B234" s="273" t="s">
        <v>522</v>
      </c>
      <c r="C234" s="279" t="s">
        <v>772</v>
      </c>
      <c r="D234" s="279" t="s">
        <v>772</v>
      </c>
      <c r="E234" s="174"/>
      <c r="F234" s="187" t="str">
        <f t="shared" si="1"/>
        <v/>
      </c>
      <c r="G234" s="187" t="str">
        <f t="shared" si="2"/>
        <v/>
      </c>
    </row>
    <row r="235" spans="1:7" x14ac:dyDescent="0.25">
      <c r="A235" s="171" t="s">
        <v>1362</v>
      </c>
      <c r="B235" s="273" t="s">
        <v>522</v>
      </c>
      <c r="C235" s="279" t="s">
        <v>772</v>
      </c>
      <c r="D235" s="279" t="s">
        <v>772</v>
      </c>
      <c r="E235" s="174"/>
      <c r="F235" s="187" t="str">
        <f t="shared" si="1"/>
        <v/>
      </c>
      <c r="G235" s="187" t="str">
        <f t="shared" si="2"/>
        <v/>
      </c>
    </row>
    <row r="236" spans="1:7" x14ac:dyDescent="0.25">
      <c r="A236" s="171" t="s">
        <v>1363</v>
      </c>
      <c r="B236" s="273" t="s">
        <v>522</v>
      </c>
      <c r="C236" s="279" t="s">
        <v>772</v>
      </c>
      <c r="D236" s="279" t="s">
        <v>772</v>
      </c>
      <c r="E236" s="174"/>
      <c r="F236" s="187" t="str">
        <f t="shared" si="1"/>
        <v/>
      </c>
      <c r="G236" s="187" t="str">
        <f t="shared" si="2"/>
        <v/>
      </c>
    </row>
    <row r="237" spans="1:7" x14ac:dyDescent="0.25">
      <c r="A237" s="171" t="s">
        <v>1364</v>
      </c>
      <c r="B237" s="273" t="s">
        <v>522</v>
      </c>
      <c r="C237" s="279" t="s">
        <v>772</v>
      </c>
      <c r="D237" s="279" t="s">
        <v>772</v>
      </c>
      <c r="E237" s="174"/>
      <c r="F237" s="187" t="str">
        <f t="shared" si="1"/>
        <v/>
      </c>
      <c r="G237" s="187" t="str">
        <f t="shared" si="2"/>
        <v/>
      </c>
    </row>
    <row r="238" spans="1:7" x14ac:dyDescent="0.25">
      <c r="A238" s="171" t="s">
        <v>1365</v>
      </c>
      <c r="B238" s="273" t="s">
        <v>522</v>
      </c>
      <c r="C238" s="279" t="s">
        <v>772</v>
      </c>
      <c r="D238" s="279" t="s">
        <v>772</v>
      </c>
      <c r="E238" s="174"/>
      <c r="F238" s="187" t="str">
        <f t="shared" si="1"/>
        <v/>
      </c>
      <c r="G238" s="187" t="str">
        <f t="shared" si="2"/>
        <v/>
      </c>
    </row>
    <row r="239" spans="1:7" x14ac:dyDescent="0.25">
      <c r="A239" s="171" t="s">
        <v>1366</v>
      </c>
      <c r="B239" s="183" t="s">
        <v>88</v>
      </c>
      <c r="C239" s="193">
        <f>SUM(C215:C238)</f>
        <v>0</v>
      </c>
      <c r="D239" s="191">
        <f>SUM(D215:D238)</f>
        <v>0</v>
      </c>
      <c r="E239" s="174"/>
      <c r="F239" s="192">
        <f>SUM(F215:F238)</f>
        <v>0</v>
      </c>
      <c r="G239" s="192">
        <f>SUM(G215:G238)</f>
        <v>0</v>
      </c>
    </row>
    <row r="240" spans="1:7" x14ac:dyDescent="0.25">
      <c r="A240" s="42"/>
      <c r="B240" s="42" t="s">
        <v>630</v>
      </c>
      <c r="C240" s="42" t="s">
        <v>599</v>
      </c>
      <c r="D240" s="42" t="s">
        <v>600</v>
      </c>
      <c r="E240" s="42"/>
      <c r="F240" s="42" t="s">
        <v>429</v>
      </c>
      <c r="G240" s="42" t="s">
        <v>601</v>
      </c>
    </row>
    <row r="241" spans="1:7" x14ac:dyDescent="0.25">
      <c r="A241" s="171" t="s">
        <v>1367</v>
      </c>
      <c r="B241" s="171" t="s">
        <v>632</v>
      </c>
      <c r="C241" s="279" t="s">
        <v>772</v>
      </c>
      <c r="D241" s="171"/>
      <c r="E241" s="171"/>
      <c r="F241" s="189"/>
      <c r="G241" s="189"/>
    </row>
    <row r="242" spans="1:7" x14ac:dyDescent="0.25">
      <c r="A242" s="171"/>
      <c r="B242" s="171"/>
      <c r="C242" s="171"/>
      <c r="D242" s="171"/>
      <c r="E242" s="171"/>
      <c r="F242" s="189"/>
      <c r="G242" s="189"/>
    </row>
    <row r="243" spans="1:7" x14ac:dyDescent="0.25">
      <c r="A243" s="171"/>
      <c r="B243" s="178" t="s">
        <v>633</v>
      </c>
      <c r="C243" s="171"/>
      <c r="D243" s="171"/>
      <c r="E243" s="171"/>
      <c r="F243" s="189"/>
      <c r="G243" s="189"/>
    </row>
    <row r="244" spans="1:7" x14ac:dyDescent="0.25">
      <c r="A244" s="171" t="s">
        <v>1368</v>
      </c>
      <c r="B244" s="171" t="s">
        <v>635</v>
      </c>
      <c r="C244" s="279" t="s">
        <v>772</v>
      </c>
      <c r="D244" s="279" t="s">
        <v>772</v>
      </c>
      <c r="E244" s="171"/>
      <c r="F244" s="187" t="str">
        <f>IF($C$252=0,"",IF(C244="[for completion]","",IF(C244="","",C244/$C$252)))</f>
        <v/>
      </c>
      <c r="G244" s="187" t="str">
        <f>IF($D$252=0,"",IF(D244="[for completion]","",IF(D244="","",D244/$D$252)))</f>
        <v/>
      </c>
    </row>
    <row r="245" spans="1:7" x14ac:dyDescent="0.25">
      <c r="A245" s="171" t="s">
        <v>1369</v>
      </c>
      <c r="B245" s="171" t="s">
        <v>637</v>
      </c>
      <c r="C245" s="279" t="s">
        <v>772</v>
      </c>
      <c r="D245" s="279" t="s">
        <v>772</v>
      </c>
      <c r="E245" s="171"/>
      <c r="F245" s="187" t="str">
        <f t="shared" ref="F245:F251" si="3">IF($C$252=0,"",IF(C245="[for completion]","",IF(C245="","",C245/$C$252)))</f>
        <v/>
      </c>
      <c r="G245" s="187" t="str">
        <f t="shared" ref="G245:G251" si="4">IF($D$252=0,"",IF(D245="[for completion]","",IF(D245="","",D245/$D$252)))</f>
        <v/>
      </c>
    </row>
    <row r="246" spans="1:7" x14ac:dyDescent="0.25">
      <c r="A246" s="171" t="s">
        <v>1370</v>
      </c>
      <c r="B246" s="171" t="s">
        <v>639</v>
      </c>
      <c r="C246" s="279" t="s">
        <v>772</v>
      </c>
      <c r="D246" s="279" t="s">
        <v>772</v>
      </c>
      <c r="E246" s="171"/>
      <c r="F246" s="187" t="str">
        <f t="shared" si="3"/>
        <v/>
      </c>
      <c r="G246" s="187" t="str">
        <f t="shared" si="4"/>
        <v/>
      </c>
    </row>
    <row r="247" spans="1:7" x14ac:dyDescent="0.25">
      <c r="A247" s="171" t="s">
        <v>1371</v>
      </c>
      <c r="B247" s="171" t="s">
        <v>641</v>
      </c>
      <c r="C247" s="279" t="s">
        <v>772</v>
      </c>
      <c r="D247" s="279" t="s">
        <v>772</v>
      </c>
      <c r="E247" s="171"/>
      <c r="F247" s="187" t="str">
        <f t="shared" si="3"/>
        <v/>
      </c>
      <c r="G247" s="187" t="str">
        <f t="shared" si="4"/>
        <v/>
      </c>
    </row>
    <row r="248" spans="1:7" x14ac:dyDescent="0.25">
      <c r="A248" s="171" t="s">
        <v>1372</v>
      </c>
      <c r="B248" s="171" t="s">
        <v>643</v>
      </c>
      <c r="C248" s="279" t="s">
        <v>772</v>
      </c>
      <c r="D248" s="279" t="s">
        <v>772</v>
      </c>
      <c r="E248" s="171"/>
      <c r="F248" s="187" t="str">
        <f>IF($C$252=0,"",IF(C248="[for completion]","",IF(C248="","",C248/$C$252)))</f>
        <v/>
      </c>
      <c r="G248" s="187" t="str">
        <f t="shared" si="4"/>
        <v/>
      </c>
    </row>
    <row r="249" spans="1:7" x14ac:dyDescent="0.25">
      <c r="A249" s="171" t="s">
        <v>1373</v>
      </c>
      <c r="B249" s="171" t="s">
        <v>645</v>
      </c>
      <c r="C249" s="279" t="s">
        <v>772</v>
      </c>
      <c r="D249" s="279" t="s">
        <v>772</v>
      </c>
      <c r="E249" s="171"/>
      <c r="F249" s="187" t="str">
        <f t="shared" si="3"/>
        <v/>
      </c>
      <c r="G249" s="187" t="str">
        <f t="shared" si="4"/>
        <v/>
      </c>
    </row>
    <row r="250" spans="1:7" x14ac:dyDescent="0.25">
      <c r="A250" s="171" t="s">
        <v>1374</v>
      </c>
      <c r="B250" s="171" t="s">
        <v>647</v>
      </c>
      <c r="C250" s="279" t="s">
        <v>772</v>
      </c>
      <c r="D250" s="279" t="s">
        <v>772</v>
      </c>
      <c r="E250" s="171"/>
      <c r="F250" s="187" t="str">
        <f t="shared" si="3"/>
        <v/>
      </c>
      <c r="G250" s="187" t="str">
        <f t="shared" si="4"/>
        <v/>
      </c>
    </row>
    <row r="251" spans="1:7" x14ac:dyDescent="0.25">
      <c r="A251" s="171" t="s">
        <v>1375</v>
      </c>
      <c r="B251" s="171" t="s">
        <v>649</v>
      </c>
      <c r="C251" s="279" t="s">
        <v>772</v>
      </c>
      <c r="D251" s="279" t="s">
        <v>772</v>
      </c>
      <c r="E251" s="171"/>
      <c r="F251" s="187" t="str">
        <f t="shared" si="3"/>
        <v/>
      </c>
      <c r="G251" s="187" t="str">
        <f t="shared" si="4"/>
        <v/>
      </c>
    </row>
    <row r="252" spans="1:7" x14ac:dyDescent="0.25">
      <c r="A252" s="171" t="s">
        <v>1376</v>
      </c>
      <c r="B252" s="183" t="s">
        <v>88</v>
      </c>
      <c r="C252" s="188">
        <f>SUM(C244:C251)</f>
        <v>0</v>
      </c>
      <c r="D252" s="190">
        <f>SUM(D244:D251)</f>
        <v>0</v>
      </c>
      <c r="E252" s="171"/>
      <c r="F252" s="192">
        <f>SUM(F241:F251)</f>
        <v>0</v>
      </c>
      <c r="G252" s="192">
        <f>SUM(G241:G251)</f>
        <v>0</v>
      </c>
    </row>
    <row r="253" spans="1:7" x14ac:dyDescent="0.25">
      <c r="A253" s="171" t="s">
        <v>1377</v>
      </c>
      <c r="B253" s="175" t="s">
        <v>652</v>
      </c>
      <c r="C253" s="274"/>
      <c r="D253" s="280"/>
      <c r="E253" s="171"/>
      <c r="F253" s="187" t="s">
        <v>1180</v>
      </c>
      <c r="G253" s="187" t="s">
        <v>1180</v>
      </c>
    </row>
    <row r="254" spans="1:7" x14ac:dyDescent="0.25">
      <c r="A254" s="171" t="s">
        <v>1378</v>
      </c>
      <c r="B254" s="175" t="s">
        <v>654</v>
      </c>
      <c r="C254" s="274"/>
      <c r="D254" s="280"/>
      <c r="E254" s="171"/>
      <c r="F254" s="187" t="s">
        <v>1180</v>
      </c>
      <c r="G254" s="187" t="s">
        <v>1180</v>
      </c>
    </row>
    <row r="255" spans="1:7" x14ac:dyDescent="0.25">
      <c r="A255" s="171" t="s">
        <v>1379</v>
      </c>
      <c r="B255" s="175" t="s">
        <v>656</v>
      </c>
      <c r="C255" s="274"/>
      <c r="D255" s="280"/>
      <c r="E255" s="171"/>
      <c r="F255" s="187" t="s">
        <v>1180</v>
      </c>
      <c r="G255" s="187" t="s">
        <v>1180</v>
      </c>
    </row>
    <row r="256" spans="1:7" x14ac:dyDescent="0.25">
      <c r="A256" s="171" t="s">
        <v>1380</v>
      </c>
      <c r="B256" s="175" t="s">
        <v>658</v>
      </c>
      <c r="C256" s="274"/>
      <c r="D256" s="280"/>
      <c r="E256" s="171"/>
      <c r="F256" s="187" t="s">
        <v>1180</v>
      </c>
      <c r="G256" s="187" t="s">
        <v>1180</v>
      </c>
    </row>
    <row r="257" spans="1:7" x14ac:dyDescent="0.25">
      <c r="A257" s="171" t="s">
        <v>1381</v>
      </c>
      <c r="B257" s="175" t="s">
        <v>660</v>
      </c>
      <c r="C257" s="274"/>
      <c r="D257" s="280"/>
      <c r="E257" s="171"/>
      <c r="F257" s="187" t="s">
        <v>1180</v>
      </c>
      <c r="G257" s="187" t="s">
        <v>1180</v>
      </c>
    </row>
    <row r="258" spans="1:7" x14ac:dyDescent="0.25">
      <c r="A258" s="171" t="s">
        <v>1382</v>
      </c>
      <c r="B258" s="175" t="s">
        <v>662</v>
      </c>
      <c r="C258" s="274"/>
      <c r="D258" s="280"/>
      <c r="E258" s="171"/>
      <c r="F258" s="187" t="s">
        <v>1180</v>
      </c>
      <c r="G258" s="187" t="s">
        <v>1180</v>
      </c>
    </row>
    <row r="259" spans="1:7" x14ac:dyDescent="0.25">
      <c r="A259" s="171" t="s">
        <v>1383</v>
      </c>
      <c r="B259" s="175"/>
      <c r="C259" s="171"/>
      <c r="D259" s="171"/>
      <c r="E259" s="171"/>
      <c r="F259" s="187"/>
      <c r="G259" s="187"/>
    </row>
    <row r="260" spans="1:7" x14ac:dyDescent="0.25">
      <c r="A260" s="171" t="s">
        <v>1384</v>
      </c>
      <c r="B260" s="175"/>
      <c r="C260" s="171"/>
      <c r="D260" s="171"/>
      <c r="E260" s="171"/>
      <c r="F260" s="187"/>
      <c r="G260" s="187"/>
    </row>
    <row r="261" spans="1:7" x14ac:dyDescent="0.25">
      <c r="A261" s="171" t="s">
        <v>1385</v>
      </c>
      <c r="B261" s="175"/>
      <c r="C261" s="171"/>
      <c r="D261" s="171"/>
      <c r="E261" s="171"/>
      <c r="F261" s="187"/>
      <c r="G261" s="187"/>
    </row>
    <row r="262" spans="1:7" x14ac:dyDescent="0.25">
      <c r="A262" s="42"/>
      <c r="B262" s="42" t="s">
        <v>666</v>
      </c>
      <c r="C262" s="42" t="s">
        <v>599</v>
      </c>
      <c r="D262" s="42" t="s">
        <v>600</v>
      </c>
      <c r="E262" s="42"/>
      <c r="F262" s="42" t="s">
        <v>429</v>
      </c>
      <c r="G262" s="42" t="s">
        <v>601</v>
      </c>
    </row>
    <row r="263" spans="1:7" x14ac:dyDescent="0.25">
      <c r="A263" s="171" t="s">
        <v>1386</v>
      </c>
      <c r="B263" s="171" t="s">
        <v>632</v>
      </c>
      <c r="C263" s="279" t="s">
        <v>772</v>
      </c>
      <c r="D263" s="171"/>
      <c r="E263" s="171"/>
      <c r="F263" s="189"/>
      <c r="G263" s="189"/>
    </row>
    <row r="264" spans="1:7" x14ac:dyDescent="0.25">
      <c r="A264" s="171"/>
      <c r="B264" s="171"/>
      <c r="C264" s="171"/>
      <c r="D264" s="171"/>
      <c r="E264" s="171"/>
      <c r="F264" s="189"/>
      <c r="G264" s="189"/>
    </row>
    <row r="265" spans="1:7" x14ac:dyDescent="0.25">
      <c r="A265" s="171"/>
      <c r="B265" s="178" t="s">
        <v>633</v>
      </c>
      <c r="C265" s="171"/>
      <c r="D265" s="171"/>
      <c r="E265" s="171"/>
      <c r="F265" s="189"/>
      <c r="G265" s="189"/>
    </row>
    <row r="266" spans="1:7" x14ac:dyDescent="0.25">
      <c r="A266" s="171" t="s">
        <v>1387</v>
      </c>
      <c r="B266" s="171" t="s">
        <v>635</v>
      </c>
      <c r="C266" s="279" t="s">
        <v>772</v>
      </c>
      <c r="D266" s="279" t="s">
        <v>772</v>
      </c>
      <c r="E266" s="171"/>
      <c r="F266" s="187" t="str">
        <f>IF($C$274=0,"",IF(C266="[for completion]","",IF(C266="","",C266/$C$274)))</f>
        <v/>
      </c>
      <c r="G266" s="187" t="str">
        <f>IF($D$274=0,"",IF(D266="[for completion]","",IF(D266="","",D266/$D$274)))</f>
        <v/>
      </c>
    </row>
    <row r="267" spans="1:7" x14ac:dyDescent="0.25">
      <c r="A267" s="171" t="s">
        <v>1388</v>
      </c>
      <c r="B267" s="171" t="s">
        <v>637</v>
      </c>
      <c r="C267" s="279" t="s">
        <v>772</v>
      </c>
      <c r="D267" s="279" t="s">
        <v>772</v>
      </c>
      <c r="E267" s="171"/>
      <c r="F267" s="187" t="str">
        <f t="shared" ref="F267:F273" si="5">IF($C$274=0,"",IF(C267="[for completion]","",IF(C267="","",C267/$C$274)))</f>
        <v/>
      </c>
      <c r="G267" s="187" t="str">
        <f t="shared" ref="G267:G273" si="6">IF($D$274=0,"",IF(D267="[for completion]","",IF(D267="","",D267/$D$274)))</f>
        <v/>
      </c>
    </row>
    <row r="268" spans="1:7" x14ac:dyDescent="0.25">
      <c r="A268" s="171" t="s">
        <v>1389</v>
      </c>
      <c r="B268" s="171" t="s">
        <v>639</v>
      </c>
      <c r="C268" s="279" t="s">
        <v>772</v>
      </c>
      <c r="D268" s="279" t="s">
        <v>772</v>
      </c>
      <c r="E268" s="171"/>
      <c r="F268" s="187" t="str">
        <f t="shared" si="5"/>
        <v/>
      </c>
      <c r="G268" s="187" t="str">
        <f t="shared" si="6"/>
        <v/>
      </c>
    </row>
    <row r="269" spans="1:7" x14ac:dyDescent="0.25">
      <c r="A269" s="171" t="s">
        <v>1390</v>
      </c>
      <c r="B269" s="171" t="s">
        <v>641</v>
      </c>
      <c r="C269" s="279" t="s">
        <v>772</v>
      </c>
      <c r="D269" s="279" t="s">
        <v>772</v>
      </c>
      <c r="E269" s="171"/>
      <c r="F269" s="187" t="str">
        <f t="shared" si="5"/>
        <v/>
      </c>
      <c r="G269" s="187" t="str">
        <f t="shared" si="6"/>
        <v/>
      </c>
    </row>
    <row r="270" spans="1:7" x14ac:dyDescent="0.25">
      <c r="A270" s="171" t="s">
        <v>1391</v>
      </c>
      <c r="B270" s="171" t="s">
        <v>643</v>
      </c>
      <c r="C270" s="279" t="s">
        <v>772</v>
      </c>
      <c r="D270" s="279" t="s">
        <v>772</v>
      </c>
      <c r="E270" s="171"/>
      <c r="F270" s="187" t="str">
        <f t="shared" si="5"/>
        <v/>
      </c>
      <c r="G270" s="187" t="str">
        <f t="shared" si="6"/>
        <v/>
      </c>
    </row>
    <row r="271" spans="1:7" x14ac:dyDescent="0.25">
      <c r="A271" s="171" t="s">
        <v>1392</v>
      </c>
      <c r="B271" s="171" t="s">
        <v>645</v>
      </c>
      <c r="C271" s="279" t="s">
        <v>772</v>
      </c>
      <c r="D271" s="279" t="s">
        <v>772</v>
      </c>
      <c r="E271" s="171"/>
      <c r="F271" s="187" t="str">
        <f t="shared" si="5"/>
        <v/>
      </c>
      <c r="G271" s="187" t="str">
        <f t="shared" si="6"/>
        <v/>
      </c>
    </row>
    <row r="272" spans="1:7" x14ac:dyDescent="0.25">
      <c r="A272" s="171" t="s">
        <v>1393</v>
      </c>
      <c r="B272" s="171" t="s">
        <v>647</v>
      </c>
      <c r="C272" s="279" t="s">
        <v>772</v>
      </c>
      <c r="D272" s="279" t="s">
        <v>772</v>
      </c>
      <c r="E272" s="171"/>
      <c r="F272" s="187" t="str">
        <f t="shared" si="5"/>
        <v/>
      </c>
      <c r="G272" s="187" t="str">
        <f t="shared" si="6"/>
        <v/>
      </c>
    </row>
    <row r="273" spans="1:7" x14ac:dyDescent="0.25">
      <c r="A273" s="171" t="s">
        <v>1394</v>
      </c>
      <c r="B273" s="171" t="s">
        <v>649</v>
      </c>
      <c r="C273" s="279" t="s">
        <v>772</v>
      </c>
      <c r="D273" s="279" t="s">
        <v>772</v>
      </c>
      <c r="E273" s="171"/>
      <c r="F273" s="187" t="str">
        <f t="shared" si="5"/>
        <v/>
      </c>
      <c r="G273" s="187" t="str">
        <f t="shared" si="6"/>
        <v/>
      </c>
    </row>
    <row r="274" spans="1:7" x14ac:dyDescent="0.25">
      <c r="A274" s="171" t="s">
        <v>1395</v>
      </c>
      <c r="B274" s="183" t="s">
        <v>88</v>
      </c>
      <c r="C274" s="188">
        <f>SUM(C266:C273)</f>
        <v>0</v>
      </c>
      <c r="D274" s="190">
        <f>SUM(D266:D273)</f>
        <v>0</v>
      </c>
      <c r="E274" s="171"/>
      <c r="F274" s="192">
        <f>SUM(F266:F273)</f>
        <v>0</v>
      </c>
      <c r="G274" s="192">
        <f>SUM(G266:G273)</f>
        <v>0</v>
      </c>
    </row>
    <row r="275" spans="1:7" x14ac:dyDescent="0.25">
      <c r="A275" s="171" t="s">
        <v>1396</v>
      </c>
      <c r="B275" s="175" t="s">
        <v>652</v>
      </c>
      <c r="C275" s="274"/>
      <c r="D275" s="280"/>
      <c r="E275" s="171"/>
      <c r="F275" s="187" t="s">
        <v>1180</v>
      </c>
      <c r="G275" s="187" t="s">
        <v>1180</v>
      </c>
    </row>
    <row r="276" spans="1:7" x14ac:dyDescent="0.25">
      <c r="A276" s="171" t="s">
        <v>1397</v>
      </c>
      <c r="B276" s="175" t="s">
        <v>654</v>
      </c>
      <c r="C276" s="274"/>
      <c r="D276" s="280"/>
      <c r="E276" s="171"/>
      <c r="F276" s="187" t="s">
        <v>1180</v>
      </c>
      <c r="G276" s="187" t="s">
        <v>1180</v>
      </c>
    </row>
    <row r="277" spans="1:7" x14ac:dyDescent="0.25">
      <c r="A277" s="171" t="s">
        <v>1398</v>
      </c>
      <c r="B277" s="175" t="s">
        <v>656</v>
      </c>
      <c r="C277" s="274"/>
      <c r="D277" s="280"/>
      <c r="E277" s="171"/>
      <c r="F277" s="187" t="s">
        <v>1180</v>
      </c>
      <c r="G277" s="187" t="s">
        <v>1180</v>
      </c>
    </row>
    <row r="278" spans="1:7" x14ac:dyDescent="0.25">
      <c r="A278" s="171" t="s">
        <v>1399</v>
      </c>
      <c r="B278" s="175" t="s">
        <v>658</v>
      </c>
      <c r="C278" s="274"/>
      <c r="D278" s="280"/>
      <c r="E278" s="171"/>
      <c r="F278" s="187" t="s">
        <v>1180</v>
      </c>
      <c r="G278" s="187" t="s">
        <v>1180</v>
      </c>
    </row>
    <row r="279" spans="1:7" x14ac:dyDescent="0.25">
      <c r="A279" s="171" t="s">
        <v>1400</v>
      </c>
      <c r="B279" s="175" t="s">
        <v>660</v>
      </c>
      <c r="C279" s="274"/>
      <c r="D279" s="280"/>
      <c r="E279" s="171"/>
      <c r="F279" s="187" t="s">
        <v>1180</v>
      </c>
      <c r="G279" s="187" t="s">
        <v>1180</v>
      </c>
    </row>
    <row r="280" spans="1:7" x14ac:dyDescent="0.25">
      <c r="A280" s="171" t="s">
        <v>1401</v>
      </c>
      <c r="B280" s="175" t="s">
        <v>662</v>
      </c>
      <c r="C280" s="274"/>
      <c r="D280" s="280"/>
      <c r="E280" s="171"/>
      <c r="F280" s="187" t="s">
        <v>1180</v>
      </c>
      <c r="G280" s="187" t="s">
        <v>1180</v>
      </c>
    </row>
    <row r="281" spans="1:7" x14ac:dyDescent="0.25">
      <c r="A281" s="171" t="s">
        <v>1402</v>
      </c>
      <c r="B281" s="175"/>
      <c r="C281" s="171"/>
      <c r="D281" s="171"/>
      <c r="E281" s="171"/>
      <c r="F281" s="172"/>
      <c r="G281" s="172"/>
    </row>
    <row r="282" spans="1:7" x14ac:dyDescent="0.25">
      <c r="A282" s="171" t="s">
        <v>1403</v>
      </c>
      <c r="B282" s="175"/>
      <c r="C282" s="171"/>
      <c r="D282" s="171"/>
      <c r="E282" s="171"/>
      <c r="F282" s="172"/>
      <c r="G282" s="172"/>
    </row>
    <row r="283" spans="1:7" x14ac:dyDescent="0.25">
      <c r="A283" s="171" t="s">
        <v>1404</v>
      </c>
      <c r="B283" s="175"/>
      <c r="C283" s="171"/>
      <c r="D283" s="171"/>
      <c r="E283" s="171"/>
      <c r="F283" s="172"/>
      <c r="G283" s="172"/>
    </row>
    <row r="284" spans="1:7" x14ac:dyDescent="0.25">
      <c r="A284" s="42"/>
      <c r="B284" s="42" t="s">
        <v>686</v>
      </c>
      <c r="C284" s="42" t="s">
        <v>429</v>
      </c>
      <c r="D284" s="42"/>
      <c r="E284" s="42"/>
      <c r="F284" s="42"/>
      <c r="G284" s="42"/>
    </row>
    <row r="285" spans="1:7" x14ac:dyDescent="0.25">
      <c r="A285" s="171" t="s">
        <v>1405</v>
      </c>
      <c r="B285" s="171" t="s">
        <v>688</v>
      </c>
      <c r="C285" s="279" t="s">
        <v>772</v>
      </c>
      <c r="D285" s="171"/>
      <c r="E285" s="174"/>
      <c r="F285" s="174"/>
      <c r="G285" s="174"/>
    </row>
    <row r="286" spans="1:7" x14ac:dyDescent="0.25">
      <c r="A286" s="171" t="s">
        <v>1406</v>
      </c>
      <c r="B286" s="171" t="s">
        <v>690</v>
      </c>
      <c r="C286" s="279" t="s">
        <v>772</v>
      </c>
      <c r="D286" s="171"/>
      <c r="E286" s="174"/>
      <c r="F286" s="174"/>
      <c r="G286" s="169"/>
    </row>
    <row r="287" spans="1:7" x14ac:dyDescent="0.25">
      <c r="A287" s="171" t="s">
        <v>1407</v>
      </c>
      <c r="B287" s="207" t="s">
        <v>692</v>
      </c>
      <c r="C287" s="279" t="s">
        <v>772</v>
      </c>
      <c r="D287" s="171"/>
      <c r="E287" s="174"/>
      <c r="F287" s="174"/>
      <c r="G287" s="169"/>
    </row>
    <row r="288" spans="1:7" s="201" customFormat="1" x14ac:dyDescent="0.25">
      <c r="A288" s="207" t="s">
        <v>1408</v>
      </c>
      <c r="B288" s="207" t="s">
        <v>1737</v>
      </c>
      <c r="C288" s="279" t="s">
        <v>772</v>
      </c>
      <c r="D288" s="207"/>
      <c r="E288" s="174"/>
      <c r="F288" s="174"/>
      <c r="G288" s="205"/>
    </row>
    <row r="289" spans="1:7" x14ac:dyDescent="0.25">
      <c r="A289" s="207" t="s">
        <v>1409</v>
      </c>
      <c r="B289" s="178" t="s">
        <v>941</v>
      </c>
      <c r="C289" s="279" t="s">
        <v>772</v>
      </c>
      <c r="D289" s="180"/>
      <c r="E289" s="180"/>
      <c r="F289" s="181"/>
      <c r="G289" s="181"/>
    </row>
    <row r="290" spans="1:7" x14ac:dyDescent="0.25">
      <c r="A290" s="207" t="s">
        <v>1738</v>
      </c>
      <c r="B290" s="171" t="s">
        <v>86</v>
      </c>
      <c r="C290" s="279" t="s">
        <v>772</v>
      </c>
      <c r="D290" s="171"/>
      <c r="E290" s="174"/>
      <c r="F290" s="174"/>
      <c r="G290" s="169"/>
    </row>
    <row r="291" spans="1:7" x14ac:dyDescent="0.25">
      <c r="A291" s="171" t="s">
        <v>1410</v>
      </c>
      <c r="B291" s="175" t="s">
        <v>696</v>
      </c>
      <c r="C291" s="281"/>
      <c r="D291" s="171"/>
      <c r="E291" s="174"/>
      <c r="F291" s="174"/>
      <c r="G291" s="169"/>
    </row>
    <row r="292" spans="1:7" x14ac:dyDescent="0.25">
      <c r="A292" s="207" t="s">
        <v>1411</v>
      </c>
      <c r="B292" s="175" t="s">
        <v>698</v>
      </c>
      <c r="C292" s="279"/>
      <c r="D292" s="171"/>
      <c r="E292" s="174"/>
      <c r="F292" s="174"/>
      <c r="G292" s="169"/>
    </row>
    <row r="293" spans="1:7" x14ac:dyDescent="0.25">
      <c r="A293" s="207" t="s">
        <v>1412</v>
      </c>
      <c r="B293" s="175" t="s">
        <v>700</v>
      </c>
      <c r="C293" s="279"/>
      <c r="D293" s="171"/>
      <c r="E293" s="174"/>
      <c r="F293" s="174"/>
      <c r="G293" s="169"/>
    </row>
    <row r="294" spans="1:7" x14ac:dyDescent="0.25">
      <c r="A294" s="207" t="s">
        <v>1413</v>
      </c>
      <c r="B294" s="175" t="s">
        <v>702</v>
      </c>
      <c r="C294" s="279"/>
      <c r="D294" s="171"/>
      <c r="E294" s="174"/>
      <c r="F294" s="174"/>
      <c r="G294" s="169"/>
    </row>
    <row r="295" spans="1:7" x14ac:dyDescent="0.25">
      <c r="A295" s="207" t="s">
        <v>1414</v>
      </c>
      <c r="B295" s="276" t="s">
        <v>90</v>
      </c>
      <c r="C295" s="279"/>
      <c r="D295" s="171"/>
      <c r="E295" s="174"/>
      <c r="F295" s="174"/>
      <c r="G295" s="169"/>
    </row>
    <row r="296" spans="1:7" x14ac:dyDescent="0.25">
      <c r="A296" s="207" t="s">
        <v>1415</v>
      </c>
      <c r="B296" s="276" t="s">
        <v>90</v>
      </c>
      <c r="C296" s="279"/>
      <c r="D296" s="171"/>
      <c r="E296" s="174"/>
      <c r="F296" s="174"/>
      <c r="G296" s="169"/>
    </row>
    <row r="297" spans="1:7" x14ac:dyDescent="0.25">
      <c r="A297" s="207" t="s">
        <v>1416</v>
      </c>
      <c r="B297" s="276" t="s">
        <v>90</v>
      </c>
      <c r="C297" s="279"/>
      <c r="D297" s="171"/>
      <c r="E297" s="174"/>
      <c r="F297" s="174"/>
      <c r="G297" s="169"/>
    </row>
    <row r="298" spans="1:7" x14ac:dyDescent="0.25">
      <c r="A298" s="207" t="s">
        <v>1417</v>
      </c>
      <c r="B298" s="276" t="s">
        <v>90</v>
      </c>
      <c r="C298" s="279"/>
      <c r="D298" s="171"/>
      <c r="E298" s="174"/>
      <c r="F298" s="174"/>
      <c r="G298" s="169"/>
    </row>
    <row r="299" spans="1:7" x14ac:dyDescent="0.25">
      <c r="A299" s="207" t="s">
        <v>1418</v>
      </c>
      <c r="B299" s="276" t="s">
        <v>90</v>
      </c>
      <c r="C299" s="279"/>
      <c r="D299" s="171"/>
      <c r="E299" s="174"/>
      <c r="F299" s="174"/>
      <c r="G299" s="169"/>
    </row>
    <row r="300" spans="1:7" x14ac:dyDescent="0.25">
      <c r="A300" s="207" t="s">
        <v>1419</v>
      </c>
      <c r="B300" s="276" t="s">
        <v>90</v>
      </c>
      <c r="C300" s="279"/>
      <c r="D300" s="171"/>
      <c r="E300" s="174"/>
      <c r="F300" s="174"/>
      <c r="G300" s="169"/>
    </row>
    <row r="301" spans="1:7" x14ac:dyDescent="0.25">
      <c r="A301" s="42"/>
      <c r="B301" s="42" t="s">
        <v>708</v>
      </c>
      <c r="C301" s="42" t="s">
        <v>429</v>
      </c>
      <c r="D301" s="42"/>
      <c r="E301" s="42"/>
      <c r="F301" s="42"/>
      <c r="G301" s="42"/>
    </row>
    <row r="302" spans="1:7" x14ac:dyDescent="0.25">
      <c r="A302" s="171" t="s">
        <v>1420</v>
      </c>
      <c r="B302" s="171" t="s">
        <v>942</v>
      </c>
      <c r="C302" s="279" t="s">
        <v>772</v>
      </c>
      <c r="D302" s="171"/>
      <c r="E302" s="169"/>
      <c r="F302" s="169"/>
      <c r="G302" s="169"/>
    </row>
    <row r="303" spans="1:7" x14ac:dyDescent="0.25">
      <c r="A303" s="171" t="s">
        <v>1421</v>
      </c>
      <c r="B303" s="171" t="s">
        <v>710</v>
      </c>
      <c r="C303" s="279" t="s">
        <v>772</v>
      </c>
      <c r="D303" s="171"/>
      <c r="E303" s="169"/>
      <c r="F303" s="169"/>
      <c r="G303" s="169"/>
    </row>
    <row r="304" spans="1:7" x14ac:dyDescent="0.25">
      <c r="A304" s="171" t="s">
        <v>1422</v>
      </c>
      <c r="B304" s="171" t="s">
        <v>86</v>
      </c>
      <c r="C304" s="279" t="s">
        <v>772</v>
      </c>
      <c r="D304" s="171"/>
      <c r="E304" s="169"/>
      <c r="F304" s="169"/>
      <c r="G304" s="169"/>
    </row>
    <row r="305" spans="1:7" x14ac:dyDescent="0.25">
      <c r="A305" s="171" t="s">
        <v>1423</v>
      </c>
      <c r="B305" s="171"/>
      <c r="C305" s="185"/>
      <c r="D305" s="171"/>
      <c r="E305" s="169"/>
      <c r="F305" s="169"/>
      <c r="G305" s="169"/>
    </row>
    <row r="306" spans="1:7" x14ac:dyDescent="0.25">
      <c r="A306" s="171" t="s">
        <v>1424</v>
      </c>
      <c r="B306" s="171"/>
      <c r="C306" s="185"/>
      <c r="D306" s="171"/>
      <c r="E306" s="169"/>
      <c r="F306" s="169"/>
      <c r="G306" s="169"/>
    </row>
    <row r="307" spans="1:7" x14ac:dyDescent="0.25">
      <c r="A307" s="171" t="s">
        <v>1425</v>
      </c>
      <c r="B307" s="171"/>
      <c r="C307" s="185"/>
      <c r="D307" s="171"/>
      <c r="E307" s="169"/>
      <c r="F307" s="169"/>
      <c r="G307" s="169"/>
    </row>
    <row r="308" spans="1:7" x14ac:dyDescent="0.25">
      <c r="A308" s="42"/>
      <c r="B308" s="42" t="s">
        <v>1660</v>
      </c>
      <c r="C308" s="42" t="s">
        <v>58</v>
      </c>
      <c r="D308" s="42" t="s">
        <v>1167</v>
      </c>
      <c r="E308" s="42"/>
      <c r="F308" s="42" t="s">
        <v>429</v>
      </c>
      <c r="G308" s="42" t="s">
        <v>1426</v>
      </c>
    </row>
    <row r="309" spans="1:7" x14ac:dyDescent="0.25">
      <c r="A309" s="162" t="s">
        <v>1427</v>
      </c>
      <c r="B309" s="273" t="s">
        <v>522</v>
      </c>
      <c r="C309" s="279" t="s">
        <v>772</v>
      </c>
      <c r="D309" s="279" t="s">
        <v>772</v>
      </c>
      <c r="E309" s="166"/>
      <c r="F309" s="187" t="str">
        <f>IF($C$327=0,"",IF(C309="[for completion]","",IF(C309="","",C309/$C$327)))</f>
        <v/>
      </c>
      <c r="G309" s="187" t="str">
        <f>IF($D$327=0,"",IF(D309="[for completion]","",IF(D309="","",D309/$D$327)))</f>
        <v/>
      </c>
    </row>
    <row r="310" spans="1:7" x14ac:dyDescent="0.25">
      <c r="A310" s="162" t="s">
        <v>1428</v>
      </c>
      <c r="B310" s="273" t="s">
        <v>522</v>
      </c>
      <c r="C310" s="279" t="s">
        <v>772</v>
      </c>
      <c r="D310" s="279" t="s">
        <v>772</v>
      </c>
      <c r="E310" s="166"/>
      <c r="F310" s="187" t="str">
        <f t="shared" ref="F310:F326" si="7">IF($C$327=0,"",IF(C310="[for completion]","",IF(C310="","",C310/$C$327)))</f>
        <v/>
      </c>
      <c r="G310" s="187" t="str">
        <f t="shared" ref="G310:G326" si="8">IF($D$327=0,"",IF(D310="[for completion]","",IF(D310="","",D310/$D$327)))</f>
        <v/>
      </c>
    </row>
    <row r="311" spans="1:7" x14ac:dyDescent="0.25">
      <c r="A311" s="162" t="s">
        <v>1429</v>
      </c>
      <c r="B311" s="273" t="s">
        <v>522</v>
      </c>
      <c r="C311" s="279" t="s">
        <v>772</v>
      </c>
      <c r="D311" s="279" t="s">
        <v>772</v>
      </c>
      <c r="E311" s="166"/>
      <c r="F311" s="187" t="str">
        <f t="shared" si="7"/>
        <v/>
      </c>
      <c r="G311" s="187" t="str">
        <f t="shared" si="8"/>
        <v/>
      </c>
    </row>
    <row r="312" spans="1:7" x14ac:dyDescent="0.25">
      <c r="A312" s="162" t="s">
        <v>1430</v>
      </c>
      <c r="B312" s="273" t="s">
        <v>522</v>
      </c>
      <c r="C312" s="279" t="s">
        <v>772</v>
      </c>
      <c r="D312" s="279" t="s">
        <v>772</v>
      </c>
      <c r="E312" s="166"/>
      <c r="F312" s="187" t="str">
        <f t="shared" si="7"/>
        <v/>
      </c>
      <c r="G312" s="187" t="str">
        <f t="shared" si="8"/>
        <v/>
      </c>
    </row>
    <row r="313" spans="1:7" x14ac:dyDescent="0.25">
      <c r="A313" s="162" t="s">
        <v>1431</v>
      </c>
      <c r="B313" s="273" t="s">
        <v>522</v>
      </c>
      <c r="C313" s="279" t="s">
        <v>772</v>
      </c>
      <c r="D313" s="279" t="s">
        <v>772</v>
      </c>
      <c r="E313" s="166"/>
      <c r="F313" s="187" t="str">
        <f t="shared" si="7"/>
        <v/>
      </c>
      <c r="G313" s="187" t="str">
        <f t="shared" si="8"/>
        <v/>
      </c>
    </row>
    <row r="314" spans="1:7" x14ac:dyDescent="0.25">
      <c r="A314" s="162" t="s">
        <v>1432</v>
      </c>
      <c r="B314" s="273" t="s">
        <v>522</v>
      </c>
      <c r="C314" s="279" t="s">
        <v>772</v>
      </c>
      <c r="D314" s="279" t="s">
        <v>772</v>
      </c>
      <c r="E314" s="166"/>
      <c r="F314" s="187" t="str">
        <f t="shared" si="7"/>
        <v/>
      </c>
      <c r="G314" s="187" t="str">
        <f t="shared" si="8"/>
        <v/>
      </c>
    </row>
    <row r="315" spans="1:7" x14ac:dyDescent="0.25">
      <c r="A315" s="162" t="s">
        <v>1433</v>
      </c>
      <c r="B315" s="273" t="s">
        <v>522</v>
      </c>
      <c r="C315" s="279" t="s">
        <v>772</v>
      </c>
      <c r="D315" s="279" t="s">
        <v>772</v>
      </c>
      <c r="E315" s="166"/>
      <c r="F315" s="187" t="str">
        <f>IF($C$327=0,"",IF(C315="[for completion]","",IF(C315="","",C315/$C$327)))</f>
        <v/>
      </c>
      <c r="G315" s="187" t="str">
        <f t="shared" si="8"/>
        <v/>
      </c>
    </row>
    <row r="316" spans="1:7" x14ac:dyDescent="0.25">
      <c r="A316" s="162" t="s">
        <v>1434</v>
      </c>
      <c r="B316" s="273" t="s">
        <v>522</v>
      </c>
      <c r="C316" s="279" t="s">
        <v>772</v>
      </c>
      <c r="D316" s="279" t="s">
        <v>772</v>
      </c>
      <c r="E316" s="166"/>
      <c r="F316" s="187" t="str">
        <f t="shared" si="7"/>
        <v/>
      </c>
      <c r="G316" s="187" t="str">
        <f t="shared" si="8"/>
        <v/>
      </c>
    </row>
    <row r="317" spans="1:7" x14ac:dyDescent="0.25">
      <c r="A317" s="162" t="s">
        <v>1435</v>
      </c>
      <c r="B317" s="273" t="s">
        <v>522</v>
      </c>
      <c r="C317" s="279" t="s">
        <v>772</v>
      </c>
      <c r="D317" s="279" t="s">
        <v>772</v>
      </c>
      <c r="E317" s="166"/>
      <c r="F317" s="187" t="str">
        <f t="shared" si="7"/>
        <v/>
      </c>
      <c r="G317" s="187" t="str">
        <f t="shared" si="8"/>
        <v/>
      </c>
    </row>
    <row r="318" spans="1:7" x14ac:dyDescent="0.25">
      <c r="A318" s="162" t="s">
        <v>1436</v>
      </c>
      <c r="B318" s="273" t="s">
        <v>522</v>
      </c>
      <c r="C318" s="279" t="s">
        <v>772</v>
      </c>
      <c r="D318" s="279" t="s">
        <v>772</v>
      </c>
      <c r="E318" s="166"/>
      <c r="F318" s="187" t="str">
        <f t="shared" si="7"/>
        <v/>
      </c>
      <c r="G318" s="187" t="str">
        <f>IF($D$327=0,"",IF(D318="[for completion]","",IF(D318="","",D318/$D$327)))</f>
        <v/>
      </c>
    </row>
    <row r="319" spans="1:7" x14ac:dyDescent="0.25">
      <c r="A319" s="162" t="s">
        <v>1437</v>
      </c>
      <c r="B319" s="273" t="s">
        <v>522</v>
      </c>
      <c r="C319" s="279" t="s">
        <v>772</v>
      </c>
      <c r="D319" s="279" t="s">
        <v>772</v>
      </c>
      <c r="E319" s="166"/>
      <c r="F319" s="187" t="str">
        <f t="shared" si="7"/>
        <v/>
      </c>
      <c r="G319" s="187" t="str">
        <f t="shared" si="8"/>
        <v/>
      </c>
    </row>
    <row r="320" spans="1:7" x14ac:dyDescent="0.25">
      <c r="A320" s="162" t="s">
        <v>1438</v>
      </c>
      <c r="B320" s="273" t="s">
        <v>522</v>
      </c>
      <c r="C320" s="279" t="s">
        <v>772</v>
      </c>
      <c r="D320" s="279" t="s">
        <v>772</v>
      </c>
      <c r="E320" s="166"/>
      <c r="F320" s="187" t="str">
        <f t="shared" si="7"/>
        <v/>
      </c>
      <c r="G320" s="187" t="str">
        <f t="shared" si="8"/>
        <v/>
      </c>
    </row>
    <row r="321" spans="1:7" x14ac:dyDescent="0.25">
      <c r="A321" s="162" t="s">
        <v>1439</v>
      </c>
      <c r="B321" s="273" t="s">
        <v>522</v>
      </c>
      <c r="C321" s="279" t="s">
        <v>772</v>
      </c>
      <c r="D321" s="279" t="s">
        <v>772</v>
      </c>
      <c r="E321" s="166"/>
      <c r="F321" s="187" t="str">
        <f t="shared" si="7"/>
        <v/>
      </c>
      <c r="G321" s="187" t="str">
        <f t="shared" si="8"/>
        <v/>
      </c>
    </row>
    <row r="322" spans="1:7" x14ac:dyDescent="0.25">
      <c r="A322" s="162" t="s">
        <v>1440</v>
      </c>
      <c r="B322" s="273" t="s">
        <v>522</v>
      </c>
      <c r="C322" s="279" t="s">
        <v>772</v>
      </c>
      <c r="D322" s="279" t="s">
        <v>772</v>
      </c>
      <c r="E322" s="166"/>
      <c r="F322" s="187" t="str">
        <f t="shared" si="7"/>
        <v/>
      </c>
      <c r="G322" s="187" t="str">
        <f t="shared" si="8"/>
        <v/>
      </c>
    </row>
    <row r="323" spans="1:7" x14ac:dyDescent="0.25">
      <c r="A323" s="162" t="s">
        <v>1441</v>
      </c>
      <c r="B323" s="273" t="s">
        <v>522</v>
      </c>
      <c r="C323" s="279" t="s">
        <v>772</v>
      </c>
      <c r="D323" s="279" t="s">
        <v>772</v>
      </c>
      <c r="E323" s="166"/>
      <c r="F323" s="187" t="str">
        <f t="shared" si="7"/>
        <v/>
      </c>
      <c r="G323" s="187" t="str">
        <f t="shared" si="8"/>
        <v/>
      </c>
    </row>
    <row r="324" spans="1:7" x14ac:dyDescent="0.25">
      <c r="A324" s="162" t="s">
        <v>1442</v>
      </c>
      <c r="B324" s="273" t="s">
        <v>522</v>
      </c>
      <c r="C324" s="279" t="s">
        <v>772</v>
      </c>
      <c r="D324" s="279" t="s">
        <v>772</v>
      </c>
      <c r="E324" s="166"/>
      <c r="F324" s="187" t="str">
        <f t="shared" si="7"/>
        <v/>
      </c>
      <c r="G324" s="187" t="str">
        <f t="shared" si="8"/>
        <v/>
      </c>
    </row>
    <row r="325" spans="1:7" x14ac:dyDescent="0.25">
      <c r="A325" s="162" t="s">
        <v>1443</v>
      </c>
      <c r="B325" s="273" t="s">
        <v>522</v>
      </c>
      <c r="C325" s="279" t="s">
        <v>772</v>
      </c>
      <c r="D325" s="279" t="s">
        <v>772</v>
      </c>
      <c r="E325" s="166"/>
      <c r="F325" s="187" t="str">
        <f t="shared" si="7"/>
        <v/>
      </c>
      <c r="G325" s="187" t="str">
        <f t="shared" si="8"/>
        <v/>
      </c>
    </row>
    <row r="326" spans="1:7" x14ac:dyDescent="0.25">
      <c r="A326" s="162" t="s">
        <v>1444</v>
      </c>
      <c r="B326" s="178" t="s">
        <v>1561</v>
      </c>
      <c r="C326" s="279" t="s">
        <v>772</v>
      </c>
      <c r="D326" s="279" t="s">
        <v>772</v>
      </c>
      <c r="E326" s="166"/>
      <c r="F326" s="187" t="str">
        <f t="shared" si="7"/>
        <v/>
      </c>
      <c r="G326" s="187" t="str">
        <f t="shared" si="8"/>
        <v/>
      </c>
    </row>
    <row r="327" spans="1:7" x14ac:dyDescent="0.25">
      <c r="A327" s="162" t="s">
        <v>1445</v>
      </c>
      <c r="B327" s="168" t="s">
        <v>88</v>
      </c>
      <c r="C327" s="136">
        <f>SUM(C309:C326)</f>
        <v>0</v>
      </c>
      <c r="D327" s="190">
        <f>SUM(D309:D326)</f>
        <v>0</v>
      </c>
      <c r="E327" s="166"/>
      <c r="F327" s="192">
        <f>SUM(F319:F326)</f>
        <v>0</v>
      </c>
      <c r="G327" s="192">
        <f>SUM(G319:G326)</f>
        <v>0</v>
      </c>
    </row>
    <row r="328" spans="1:7" x14ac:dyDescent="0.25">
      <c r="A328" s="162" t="s">
        <v>1446</v>
      </c>
      <c r="B328" s="168"/>
      <c r="C328" s="162"/>
      <c r="D328" s="162"/>
      <c r="E328" s="166"/>
      <c r="F328" s="166"/>
      <c r="G328" s="166"/>
    </row>
    <row r="329" spans="1:7" x14ac:dyDescent="0.25">
      <c r="A329" s="162" t="s">
        <v>1447</v>
      </c>
      <c r="B329" s="168"/>
      <c r="C329" s="162"/>
      <c r="D329" s="162"/>
      <c r="E329" s="166"/>
      <c r="F329" s="166"/>
      <c r="G329" s="166"/>
    </row>
    <row r="330" spans="1:7" x14ac:dyDescent="0.25">
      <c r="A330" s="162" t="s">
        <v>1448</v>
      </c>
      <c r="B330" s="168"/>
      <c r="C330" s="162"/>
      <c r="D330" s="162"/>
      <c r="E330" s="166"/>
      <c r="F330" s="166"/>
      <c r="G330" s="166"/>
    </row>
    <row r="331" spans="1:7" s="201" customFormat="1" x14ac:dyDescent="0.25">
      <c r="A331" s="42"/>
      <c r="B331" s="42" t="s">
        <v>2138</v>
      </c>
      <c r="C331" s="42" t="s">
        <v>58</v>
      </c>
      <c r="D331" s="42" t="s">
        <v>1167</v>
      </c>
      <c r="E331" s="42"/>
      <c r="F331" s="42" t="s">
        <v>429</v>
      </c>
      <c r="G331" s="42" t="s">
        <v>1426</v>
      </c>
    </row>
    <row r="332" spans="1:7" s="201" customFormat="1" x14ac:dyDescent="0.25">
      <c r="A332" s="218" t="s">
        <v>1449</v>
      </c>
      <c r="B332" s="273" t="s">
        <v>522</v>
      </c>
      <c r="C332" s="279" t="s">
        <v>772</v>
      </c>
      <c r="D332" s="279" t="s">
        <v>772</v>
      </c>
      <c r="E332" s="203"/>
      <c r="F332" s="187" t="str">
        <f>IF($C$350=0,"",IF(C332="[for completion]","",IF(C332="","",C332/$C$350)))</f>
        <v/>
      </c>
      <c r="G332" s="187" t="str">
        <f>IF($D$350=0,"",IF(D332="[for completion]","",IF(D332="","",D332/$D$350)))</f>
        <v/>
      </c>
    </row>
    <row r="333" spans="1:7" s="201" customFormat="1" x14ac:dyDescent="0.25">
      <c r="A333" s="218" t="s">
        <v>1450</v>
      </c>
      <c r="B333" s="273" t="s">
        <v>522</v>
      </c>
      <c r="C333" s="279" t="s">
        <v>772</v>
      </c>
      <c r="D333" s="279" t="s">
        <v>772</v>
      </c>
      <c r="E333" s="203"/>
      <c r="F333" s="187" t="str">
        <f t="shared" ref="F333:F349" si="9">IF($C$350=0,"",IF(C333="[for completion]","",IF(C333="","",C333/$C$350)))</f>
        <v/>
      </c>
      <c r="G333" s="187" t="str">
        <f t="shared" ref="G333:G349" si="10">IF($D$350=0,"",IF(D333="[for completion]","",IF(D333="","",D333/$D$350)))</f>
        <v/>
      </c>
    </row>
    <row r="334" spans="1:7" s="201" customFormat="1" x14ac:dyDescent="0.25">
      <c r="A334" s="218" t="s">
        <v>1451</v>
      </c>
      <c r="B334" s="273" t="s">
        <v>522</v>
      </c>
      <c r="C334" s="279" t="s">
        <v>772</v>
      </c>
      <c r="D334" s="279" t="s">
        <v>772</v>
      </c>
      <c r="E334" s="203"/>
      <c r="F334" s="187" t="str">
        <f t="shared" si="9"/>
        <v/>
      </c>
      <c r="G334" s="187" t="str">
        <f t="shared" si="10"/>
        <v/>
      </c>
    </row>
    <row r="335" spans="1:7" s="201" customFormat="1" x14ac:dyDescent="0.25">
      <c r="A335" s="218" t="s">
        <v>1452</v>
      </c>
      <c r="B335" s="273" t="s">
        <v>522</v>
      </c>
      <c r="C335" s="279" t="s">
        <v>772</v>
      </c>
      <c r="D335" s="279" t="s">
        <v>772</v>
      </c>
      <c r="E335" s="203"/>
      <c r="F335" s="187" t="str">
        <f t="shared" si="9"/>
        <v/>
      </c>
      <c r="G335" s="187" t="str">
        <f t="shared" si="10"/>
        <v/>
      </c>
    </row>
    <row r="336" spans="1:7" s="201" customFormat="1" x14ac:dyDescent="0.25">
      <c r="A336" s="218" t="s">
        <v>1453</v>
      </c>
      <c r="B336" s="273" t="s">
        <v>522</v>
      </c>
      <c r="C336" s="279" t="s">
        <v>772</v>
      </c>
      <c r="D336" s="279" t="s">
        <v>772</v>
      </c>
      <c r="E336" s="203"/>
      <c r="F336" s="187" t="str">
        <f t="shared" si="9"/>
        <v/>
      </c>
      <c r="G336" s="187" t="str">
        <f t="shared" si="10"/>
        <v/>
      </c>
    </row>
    <row r="337" spans="1:7" s="201" customFormat="1" x14ac:dyDescent="0.25">
      <c r="A337" s="218" t="s">
        <v>1454</v>
      </c>
      <c r="B337" s="273" t="s">
        <v>522</v>
      </c>
      <c r="C337" s="279" t="s">
        <v>772</v>
      </c>
      <c r="D337" s="279" t="s">
        <v>772</v>
      </c>
      <c r="E337" s="203"/>
      <c r="F337" s="187" t="str">
        <f t="shared" si="9"/>
        <v/>
      </c>
      <c r="G337" s="187" t="str">
        <f t="shared" si="10"/>
        <v/>
      </c>
    </row>
    <row r="338" spans="1:7" s="201" customFormat="1" x14ac:dyDescent="0.25">
      <c r="A338" s="218" t="s">
        <v>1455</v>
      </c>
      <c r="B338" s="273" t="s">
        <v>522</v>
      </c>
      <c r="C338" s="279" t="s">
        <v>772</v>
      </c>
      <c r="D338" s="279" t="s">
        <v>772</v>
      </c>
      <c r="E338" s="203"/>
      <c r="F338" s="187" t="str">
        <f t="shared" si="9"/>
        <v/>
      </c>
      <c r="G338" s="187" t="str">
        <f t="shared" si="10"/>
        <v/>
      </c>
    </row>
    <row r="339" spans="1:7" s="201" customFormat="1" x14ac:dyDescent="0.25">
      <c r="A339" s="218" t="s">
        <v>1456</v>
      </c>
      <c r="B339" s="273" t="s">
        <v>522</v>
      </c>
      <c r="C339" s="279" t="s">
        <v>772</v>
      </c>
      <c r="D339" s="279" t="s">
        <v>772</v>
      </c>
      <c r="E339" s="203"/>
      <c r="F339" s="187" t="str">
        <f t="shared" si="9"/>
        <v/>
      </c>
      <c r="G339" s="187" t="str">
        <f t="shared" si="10"/>
        <v/>
      </c>
    </row>
    <row r="340" spans="1:7" s="201" customFormat="1" x14ac:dyDescent="0.25">
      <c r="A340" s="218" t="s">
        <v>1457</v>
      </c>
      <c r="B340" s="273" t="s">
        <v>522</v>
      </c>
      <c r="C340" s="279" t="s">
        <v>772</v>
      </c>
      <c r="D340" s="279" t="s">
        <v>772</v>
      </c>
      <c r="E340" s="203"/>
      <c r="F340" s="187" t="str">
        <f t="shared" si="9"/>
        <v/>
      </c>
      <c r="G340" s="187" t="str">
        <f t="shared" si="10"/>
        <v/>
      </c>
    </row>
    <row r="341" spans="1:7" s="201" customFormat="1" x14ac:dyDescent="0.25">
      <c r="A341" s="218" t="s">
        <v>1458</v>
      </c>
      <c r="B341" s="273" t="s">
        <v>522</v>
      </c>
      <c r="C341" s="279" t="s">
        <v>772</v>
      </c>
      <c r="D341" s="279" t="s">
        <v>772</v>
      </c>
      <c r="E341" s="203"/>
      <c r="F341" s="187" t="str">
        <f t="shared" si="9"/>
        <v/>
      </c>
      <c r="G341" s="187" t="str">
        <f t="shared" si="10"/>
        <v/>
      </c>
    </row>
    <row r="342" spans="1:7" s="201" customFormat="1" x14ac:dyDescent="0.25">
      <c r="A342" s="218" t="s">
        <v>1639</v>
      </c>
      <c r="B342" s="273" t="s">
        <v>522</v>
      </c>
      <c r="C342" s="279" t="s">
        <v>772</v>
      </c>
      <c r="D342" s="279" t="s">
        <v>772</v>
      </c>
      <c r="E342" s="203"/>
      <c r="F342" s="187" t="str">
        <f t="shared" si="9"/>
        <v/>
      </c>
      <c r="G342" s="187" t="str">
        <f t="shared" si="10"/>
        <v/>
      </c>
    </row>
    <row r="343" spans="1:7" s="201" customFormat="1" x14ac:dyDescent="0.25">
      <c r="A343" s="218" t="s">
        <v>1661</v>
      </c>
      <c r="B343" s="273" t="s">
        <v>522</v>
      </c>
      <c r="C343" s="279" t="s">
        <v>772</v>
      </c>
      <c r="D343" s="279" t="s">
        <v>772</v>
      </c>
      <c r="E343" s="203"/>
      <c r="F343" s="187" t="str">
        <f t="shared" si="9"/>
        <v/>
      </c>
      <c r="G343" s="187" t="str">
        <f>IF($D$350=0,"",IF(D343="[for completion]","",IF(D343="","",D343/$D$350)))</f>
        <v/>
      </c>
    </row>
    <row r="344" spans="1:7" s="201" customFormat="1" x14ac:dyDescent="0.25">
      <c r="A344" s="218" t="s">
        <v>1662</v>
      </c>
      <c r="B344" s="273" t="s">
        <v>522</v>
      </c>
      <c r="C344" s="279" t="s">
        <v>772</v>
      </c>
      <c r="D344" s="279" t="s">
        <v>772</v>
      </c>
      <c r="E344" s="203"/>
      <c r="F344" s="187" t="str">
        <f t="shared" si="9"/>
        <v/>
      </c>
      <c r="G344" s="187" t="str">
        <f t="shared" si="10"/>
        <v/>
      </c>
    </row>
    <row r="345" spans="1:7" s="201" customFormat="1" x14ac:dyDescent="0.25">
      <c r="A345" s="218" t="s">
        <v>1663</v>
      </c>
      <c r="B345" s="273" t="s">
        <v>522</v>
      </c>
      <c r="C345" s="279" t="s">
        <v>772</v>
      </c>
      <c r="D345" s="279" t="s">
        <v>772</v>
      </c>
      <c r="E345" s="203"/>
      <c r="F345" s="187" t="str">
        <f t="shared" si="9"/>
        <v/>
      </c>
      <c r="G345" s="187" t="str">
        <f t="shared" si="10"/>
        <v/>
      </c>
    </row>
    <row r="346" spans="1:7" s="201" customFormat="1" x14ac:dyDescent="0.25">
      <c r="A346" s="218" t="s">
        <v>1664</v>
      </c>
      <c r="B346" s="273" t="s">
        <v>522</v>
      </c>
      <c r="C346" s="279" t="s">
        <v>772</v>
      </c>
      <c r="D346" s="279" t="s">
        <v>772</v>
      </c>
      <c r="E346" s="203"/>
      <c r="F346" s="187" t="str">
        <f t="shared" si="9"/>
        <v/>
      </c>
      <c r="G346" s="187" t="str">
        <f t="shared" si="10"/>
        <v/>
      </c>
    </row>
    <row r="347" spans="1:7" s="201" customFormat="1" x14ac:dyDescent="0.25">
      <c r="A347" s="218" t="s">
        <v>1665</v>
      </c>
      <c r="B347" s="273" t="s">
        <v>522</v>
      </c>
      <c r="C347" s="279" t="s">
        <v>772</v>
      </c>
      <c r="D347" s="279" t="s">
        <v>772</v>
      </c>
      <c r="E347" s="203"/>
      <c r="F347" s="187" t="str">
        <f>IF($C$350=0,"",IF(C347="[for completion]","",IF(C347="","",C347/$C$350)))</f>
        <v/>
      </c>
      <c r="G347" s="187" t="str">
        <f t="shared" si="10"/>
        <v/>
      </c>
    </row>
    <row r="348" spans="1:7" s="201" customFormat="1" x14ac:dyDescent="0.25">
      <c r="A348" s="218" t="s">
        <v>1666</v>
      </c>
      <c r="B348" s="273" t="s">
        <v>522</v>
      </c>
      <c r="C348" s="279" t="s">
        <v>772</v>
      </c>
      <c r="D348" s="279" t="s">
        <v>772</v>
      </c>
      <c r="E348" s="203"/>
      <c r="F348" s="187" t="str">
        <f t="shared" si="9"/>
        <v/>
      </c>
      <c r="G348" s="187" t="str">
        <f t="shared" si="10"/>
        <v/>
      </c>
    </row>
    <row r="349" spans="1:7" s="201" customFormat="1" x14ac:dyDescent="0.25">
      <c r="A349" s="218" t="s">
        <v>1667</v>
      </c>
      <c r="B349" s="178" t="s">
        <v>1561</v>
      </c>
      <c r="C349" s="279" t="s">
        <v>772</v>
      </c>
      <c r="D349" s="279" t="s">
        <v>772</v>
      </c>
      <c r="E349" s="203"/>
      <c r="F349" s="187" t="str">
        <f t="shared" si="9"/>
        <v/>
      </c>
      <c r="G349" s="187" t="str">
        <f t="shared" si="10"/>
        <v/>
      </c>
    </row>
    <row r="350" spans="1:7" s="201" customFormat="1" x14ac:dyDescent="0.25">
      <c r="A350" s="218" t="s">
        <v>1668</v>
      </c>
      <c r="B350" s="204" t="s">
        <v>88</v>
      </c>
      <c r="C350" s="136">
        <f>SUM(C332:C349)</f>
        <v>0</v>
      </c>
      <c r="D350" s="137">
        <f>SUM(D332:D349)</f>
        <v>0</v>
      </c>
      <c r="E350" s="203"/>
      <c r="F350" s="192">
        <f>SUM(F332:F349)</f>
        <v>0</v>
      </c>
      <c r="G350" s="192">
        <f>SUM(G332:G349)</f>
        <v>0</v>
      </c>
    </row>
    <row r="351" spans="1:7" s="201" customFormat="1" x14ac:dyDescent="0.25">
      <c r="A351" s="218" t="s">
        <v>1459</v>
      </c>
      <c r="B351" s="204"/>
      <c r="C351" s="218"/>
      <c r="D351" s="218"/>
      <c r="E351" s="203"/>
      <c r="F351" s="203"/>
      <c r="G351" s="203"/>
    </row>
    <row r="352" spans="1:7" s="201" customFormat="1" x14ac:dyDescent="0.25">
      <c r="A352" s="218" t="s">
        <v>1669</v>
      </c>
      <c r="B352" s="204"/>
      <c r="C352" s="218"/>
      <c r="D352" s="218"/>
      <c r="E352" s="203"/>
      <c r="F352" s="203"/>
      <c r="G352" s="203"/>
    </row>
    <row r="353" spans="1:7" x14ac:dyDescent="0.25">
      <c r="A353" s="42"/>
      <c r="B353" s="42" t="s">
        <v>1812</v>
      </c>
      <c r="C353" s="42" t="s">
        <v>58</v>
      </c>
      <c r="D353" s="42" t="s">
        <v>1167</v>
      </c>
      <c r="E353" s="42"/>
      <c r="F353" s="42" t="s">
        <v>429</v>
      </c>
      <c r="G353" s="42" t="s">
        <v>1815</v>
      </c>
    </row>
    <row r="354" spans="1:7" x14ac:dyDescent="0.25">
      <c r="A354" s="162" t="s">
        <v>1460</v>
      </c>
      <c r="B354" s="168" t="s">
        <v>1160</v>
      </c>
      <c r="C354" s="279" t="s">
        <v>772</v>
      </c>
      <c r="D354" s="279" t="s">
        <v>772</v>
      </c>
      <c r="E354" s="166"/>
      <c r="F354" s="297" t="str">
        <f>IF($C$367=0,"",IF(C354="[for completion]","",IF(C354="","",C354/$C$367)))</f>
        <v/>
      </c>
      <c r="G354" s="297" t="str">
        <f>IF($D$367=0,"",IF(D354="[for completion]","",IF(D354="","",D354/$D$367)))</f>
        <v/>
      </c>
    </row>
    <row r="355" spans="1:7" x14ac:dyDescent="0.25">
      <c r="A355" s="218" t="s">
        <v>1461</v>
      </c>
      <c r="B355" s="168" t="s">
        <v>1161</v>
      </c>
      <c r="C355" s="279" t="s">
        <v>772</v>
      </c>
      <c r="D355" s="279" t="s">
        <v>772</v>
      </c>
      <c r="E355" s="166"/>
      <c r="F355" s="297" t="str">
        <f t="shared" ref="F355:F366" si="11">IF($C$367=0,"",IF(C355="[for completion]","",IF(C355="","",C355/$C$367)))</f>
        <v/>
      </c>
      <c r="G355" s="297" t="str">
        <f t="shared" ref="G355:G366" si="12">IF($D$367=0,"",IF(D355="[for completion]","",IF(D355="","",D355/$D$367)))</f>
        <v/>
      </c>
    </row>
    <row r="356" spans="1:7" x14ac:dyDescent="0.25">
      <c r="A356" s="218" t="s">
        <v>1462</v>
      </c>
      <c r="B356" s="204" t="s">
        <v>1839</v>
      </c>
      <c r="C356" s="279" t="s">
        <v>772</v>
      </c>
      <c r="D356" s="279" t="s">
        <v>772</v>
      </c>
      <c r="E356" s="166"/>
      <c r="F356" s="297" t="str">
        <f t="shared" si="11"/>
        <v/>
      </c>
      <c r="G356" s="297" t="str">
        <f t="shared" si="12"/>
        <v/>
      </c>
    </row>
    <row r="357" spans="1:7" x14ac:dyDescent="0.25">
      <c r="A357" s="218" t="s">
        <v>1463</v>
      </c>
      <c r="B357" s="168" t="s">
        <v>1162</v>
      </c>
      <c r="C357" s="279" t="s">
        <v>772</v>
      </c>
      <c r="D357" s="279" t="s">
        <v>772</v>
      </c>
      <c r="E357" s="166"/>
      <c r="F357" s="297" t="str">
        <f t="shared" si="11"/>
        <v/>
      </c>
      <c r="G357" s="297" t="str">
        <f t="shared" si="12"/>
        <v/>
      </c>
    </row>
    <row r="358" spans="1:7" x14ac:dyDescent="0.25">
      <c r="A358" s="218" t="s">
        <v>1464</v>
      </c>
      <c r="B358" s="168" t="s">
        <v>1163</v>
      </c>
      <c r="C358" s="279" t="s">
        <v>772</v>
      </c>
      <c r="D358" s="279" t="s">
        <v>772</v>
      </c>
      <c r="E358" s="166"/>
      <c r="F358" s="297" t="str">
        <f t="shared" si="11"/>
        <v/>
      </c>
      <c r="G358" s="297" t="str">
        <f t="shared" si="12"/>
        <v/>
      </c>
    </row>
    <row r="359" spans="1:7" x14ac:dyDescent="0.25">
      <c r="A359" s="218" t="s">
        <v>1465</v>
      </c>
      <c r="B359" s="168" t="s">
        <v>1164</v>
      </c>
      <c r="C359" s="279" t="s">
        <v>772</v>
      </c>
      <c r="D359" s="279" t="s">
        <v>772</v>
      </c>
      <c r="E359" s="166"/>
      <c r="F359" s="297" t="str">
        <f t="shared" si="11"/>
        <v/>
      </c>
      <c r="G359" s="297" t="str">
        <f t="shared" si="12"/>
        <v/>
      </c>
    </row>
    <row r="360" spans="1:7" x14ac:dyDescent="0.25">
      <c r="A360" s="218" t="s">
        <v>1555</v>
      </c>
      <c r="B360" s="168" t="s">
        <v>1165</v>
      </c>
      <c r="C360" s="279" t="s">
        <v>772</v>
      </c>
      <c r="D360" s="279" t="s">
        <v>772</v>
      </c>
      <c r="E360" s="166"/>
      <c r="F360" s="297" t="str">
        <f t="shared" si="11"/>
        <v/>
      </c>
      <c r="G360" s="297" t="str">
        <f t="shared" si="12"/>
        <v/>
      </c>
    </row>
    <row r="361" spans="1:7" x14ac:dyDescent="0.25">
      <c r="A361" s="293" t="s">
        <v>1556</v>
      </c>
      <c r="B361" s="168" t="s">
        <v>1166</v>
      </c>
      <c r="C361" s="279" t="s">
        <v>772</v>
      </c>
      <c r="D361" s="279" t="s">
        <v>772</v>
      </c>
      <c r="E361" s="166"/>
      <c r="F361" s="297" t="str">
        <f t="shared" si="11"/>
        <v/>
      </c>
      <c r="G361" s="297" t="str">
        <f t="shared" si="12"/>
        <v/>
      </c>
    </row>
    <row r="362" spans="1:7" s="292" customFormat="1" x14ac:dyDescent="0.25">
      <c r="A362" s="293" t="s">
        <v>1674</v>
      </c>
      <c r="B362" s="299" t="s">
        <v>2212</v>
      </c>
      <c r="C362" s="295" t="s">
        <v>772</v>
      </c>
      <c r="D362" s="295" t="s">
        <v>772</v>
      </c>
      <c r="E362" s="308"/>
      <c r="F362" s="297" t="str">
        <f t="shared" si="11"/>
        <v/>
      </c>
      <c r="G362" s="297" t="str">
        <f t="shared" si="12"/>
        <v/>
      </c>
    </row>
    <row r="363" spans="1:7" s="292" customFormat="1" x14ac:dyDescent="0.25">
      <c r="A363" s="293" t="s">
        <v>1675</v>
      </c>
      <c r="B363" s="298" t="s">
        <v>2215</v>
      </c>
      <c r="C363" s="295" t="s">
        <v>772</v>
      </c>
      <c r="D363" s="295" t="s">
        <v>772</v>
      </c>
      <c r="E363" s="64"/>
      <c r="F363" s="297" t="str">
        <f t="shared" si="11"/>
        <v/>
      </c>
      <c r="G363" s="297" t="str">
        <f t="shared" si="12"/>
        <v/>
      </c>
    </row>
    <row r="364" spans="1:7" s="292" customFormat="1" x14ac:dyDescent="0.25">
      <c r="A364" s="293" t="s">
        <v>1676</v>
      </c>
      <c r="B364" s="298" t="s">
        <v>2213</v>
      </c>
      <c r="C364" s="295" t="s">
        <v>772</v>
      </c>
      <c r="D364" s="295" t="s">
        <v>772</v>
      </c>
      <c r="E364" s="64"/>
      <c r="F364" s="297" t="str">
        <f t="shared" si="11"/>
        <v/>
      </c>
      <c r="G364" s="297" t="str">
        <f t="shared" si="12"/>
        <v/>
      </c>
    </row>
    <row r="365" spans="1:7" s="292" customFormat="1" x14ac:dyDescent="0.25">
      <c r="A365" s="293" t="s">
        <v>2236</v>
      </c>
      <c r="B365" s="299" t="s">
        <v>2214</v>
      </c>
      <c r="C365" s="295" t="s">
        <v>772</v>
      </c>
      <c r="D365" s="295" t="s">
        <v>772</v>
      </c>
      <c r="E365" s="308"/>
      <c r="F365" s="297" t="str">
        <f t="shared" si="11"/>
        <v/>
      </c>
      <c r="G365" s="297" t="str">
        <f t="shared" si="12"/>
        <v/>
      </c>
    </row>
    <row r="366" spans="1:7" s="292" customFormat="1" x14ac:dyDescent="0.25">
      <c r="A366" s="293" t="s">
        <v>2237</v>
      </c>
      <c r="B366" s="298" t="s">
        <v>1561</v>
      </c>
      <c r="C366" s="295" t="s">
        <v>772</v>
      </c>
      <c r="D366" s="295" t="s">
        <v>772</v>
      </c>
      <c r="E366" s="308"/>
      <c r="F366" s="297" t="str">
        <f t="shared" si="11"/>
        <v/>
      </c>
      <c r="G366" s="297" t="str">
        <f t="shared" si="12"/>
        <v/>
      </c>
    </row>
    <row r="367" spans="1:7" s="292" customFormat="1" x14ac:dyDescent="0.25">
      <c r="A367" s="293" t="s">
        <v>2238</v>
      </c>
      <c r="B367" s="299" t="s">
        <v>88</v>
      </c>
      <c r="C367" s="311">
        <f>SUM(C354:C366)</f>
        <v>0</v>
      </c>
      <c r="D367" s="312">
        <f>SUM(D354:D366)</f>
        <v>0</v>
      </c>
      <c r="E367" s="308"/>
      <c r="F367" s="295">
        <f>SUM(F354:F366)</f>
        <v>0</v>
      </c>
      <c r="G367" s="295">
        <f>SUM(G354:G366)</f>
        <v>0</v>
      </c>
    </row>
    <row r="368" spans="1:7" s="292" customFormat="1" x14ac:dyDescent="0.25">
      <c r="A368" s="293" t="s">
        <v>1466</v>
      </c>
      <c r="B368" s="204"/>
      <c r="C368" s="274"/>
      <c r="D368" s="280"/>
      <c r="E368" s="203"/>
      <c r="F368" s="296" t="str">
        <f t="shared" ref="F368" si="13">IF($C$350=0,"",IF(C368="[for completion]","",IF(C368="","",C368/$C$350)))</f>
        <v/>
      </c>
      <c r="G368" s="296" t="str">
        <f t="shared" ref="G368" si="14">IF($D$350=0,"",IF(D368="[for completion]","",IF(D368="","",D368/$D$350)))</f>
        <v/>
      </c>
    </row>
    <row r="369" spans="1:7" s="292" customFormat="1" x14ac:dyDescent="0.25">
      <c r="A369" s="293" t="s">
        <v>2241</v>
      </c>
      <c r="B369" s="204"/>
      <c r="C369" s="274"/>
      <c r="D369" s="280"/>
      <c r="E369" s="203"/>
      <c r="F369" s="296"/>
      <c r="G369" s="296"/>
    </row>
    <row r="370" spans="1:7" s="292" customFormat="1" x14ac:dyDescent="0.25">
      <c r="A370" s="293" t="s">
        <v>2242</v>
      </c>
      <c r="B370" s="204"/>
      <c r="C370" s="274"/>
      <c r="D370" s="280"/>
      <c r="E370" s="203"/>
      <c r="F370" s="296"/>
      <c r="G370" s="296"/>
    </row>
    <row r="371" spans="1:7" s="292" customFormat="1" x14ac:dyDescent="0.25">
      <c r="A371" s="293" t="s">
        <v>2243</v>
      </c>
      <c r="B371" s="204"/>
      <c r="C371" s="274"/>
      <c r="D371" s="280"/>
      <c r="E371" s="203"/>
      <c r="F371" s="296"/>
      <c r="G371" s="296"/>
    </row>
    <row r="372" spans="1:7" s="292" customFormat="1" x14ac:dyDescent="0.25">
      <c r="A372" s="293" t="s">
        <v>2244</v>
      </c>
      <c r="B372" s="204"/>
      <c r="C372" s="274"/>
      <c r="D372" s="280"/>
      <c r="E372" s="203"/>
      <c r="F372" s="296"/>
      <c r="G372" s="296"/>
    </row>
    <row r="373" spans="1:7" x14ac:dyDescent="0.25">
      <c r="A373" s="293" t="s">
        <v>2245</v>
      </c>
      <c r="B373" s="204"/>
      <c r="C373" s="274"/>
      <c r="D373" s="280"/>
      <c r="E373" s="203"/>
      <c r="F373" s="296"/>
      <c r="G373" s="296"/>
    </row>
    <row r="374" spans="1:7" s="201" customFormat="1" x14ac:dyDescent="0.25">
      <c r="A374" s="293" t="s">
        <v>2246</v>
      </c>
      <c r="B374" s="204"/>
      <c r="C374" s="274"/>
      <c r="D374" s="280"/>
      <c r="E374" s="203"/>
      <c r="F374" s="296"/>
      <c r="G374" s="296"/>
    </row>
    <row r="375" spans="1:7" x14ac:dyDescent="0.25">
      <c r="A375" s="293" t="s">
        <v>2247</v>
      </c>
      <c r="B375" s="204"/>
      <c r="C375" s="136"/>
      <c r="D375" s="137"/>
      <c r="E375" s="203"/>
      <c r="F375" s="192"/>
      <c r="G375" s="192"/>
    </row>
    <row r="376" spans="1:7" x14ac:dyDescent="0.25">
      <c r="A376" s="293" t="s">
        <v>2248</v>
      </c>
      <c r="B376" s="204"/>
      <c r="C376" s="293"/>
      <c r="D376" s="293"/>
      <c r="E376" s="203"/>
      <c r="F376" s="203"/>
      <c r="G376" s="203"/>
    </row>
    <row r="377" spans="1:7" s="292" customFormat="1" x14ac:dyDescent="0.25">
      <c r="A377" s="293" t="s">
        <v>2249</v>
      </c>
      <c r="B377" s="204"/>
      <c r="C377" s="293"/>
      <c r="D377" s="293"/>
      <c r="E377" s="203"/>
      <c r="F377" s="203"/>
      <c r="G377" s="203"/>
    </row>
    <row r="378" spans="1:7" x14ac:dyDescent="0.25">
      <c r="A378" s="42"/>
      <c r="B378" s="42" t="s">
        <v>1670</v>
      </c>
      <c r="C378" s="42" t="s">
        <v>58</v>
      </c>
      <c r="D378" s="42" t="s">
        <v>1167</v>
      </c>
      <c r="E378" s="42"/>
      <c r="F378" s="42" t="s">
        <v>429</v>
      </c>
      <c r="G378" s="42" t="s">
        <v>1815</v>
      </c>
    </row>
    <row r="379" spans="1:7" x14ac:dyDescent="0.25">
      <c r="A379" s="202" t="s">
        <v>1557</v>
      </c>
      <c r="B379" s="204" t="s">
        <v>1549</v>
      </c>
      <c r="C379" s="279" t="s">
        <v>772</v>
      </c>
      <c r="D379" s="279" t="s">
        <v>772</v>
      </c>
      <c r="E379" s="203"/>
      <c r="F379" s="187" t="str">
        <f>IF($C$386=0,"",IF(C379="[for completion]","",IF(C379="","",C379/$C$386)))</f>
        <v/>
      </c>
      <c r="G379" s="187" t="str">
        <f>IF($D$386=0,"",IF(D379="[for completion]","",IF(D379="","",D379/$D$386)))</f>
        <v/>
      </c>
    </row>
    <row r="380" spans="1:7" x14ac:dyDescent="0.25">
      <c r="A380" s="218" t="s">
        <v>1558</v>
      </c>
      <c r="B380" s="209" t="s">
        <v>1550</v>
      </c>
      <c r="C380" s="279" t="s">
        <v>772</v>
      </c>
      <c r="D380" s="279" t="s">
        <v>772</v>
      </c>
      <c r="E380" s="203"/>
      <c r="F380" s="187" t="str">
        <f>IF($C$386=0,"",IF(C380="[for completion]","",IF(C380="","",C380/$C$386)))</f>
        <v/>
      </c>
      <c r="G380" s="187" t="str">
        <f t="shared" ref="G380:G385" si="15">IF($D$386=0,"",IF(D380="[for completion]","",IF(D380="","",D380/$D$386)))</f>
        <v/>
      </c>
    </row>
    <row r="381" spans="1:7" x14ac:dyDescent="0.25">
      <c r="A381" s="218" t="s">
        <v>1559</v>
      </c>
      <c r="B381" s="204" t="s">
        <v>1551</v>
      </c>
      <c r="C381" s="279" t="s">
        <v>772</v>
      </c>
      <c r="D381" s="279" t="s">
        <v>772</v>
      </c>
      <c r="E381" s="203"/>
      <c r="F381" s="187" t="str">
        <f t="shared" ref="F381:F385" si="16">IF($C$386=0,"",IF(C381="[for completion]","",IF(C381="","",C381/$C$386)))</f>
        <v/>
      </c>
      <c r="G381" s="187" t="str">
        <f t="shared" si="15"/>
        <v/>
      </c>
    </row>
    <row r="382" spans="1:7" x14ac:dyDescent="0.25">
      <c r="A382" s="218" t="s">
        <v>1560</v>
      </c>
      <c r="B382" s="204" t="s">
        <v>1552</v>
      </c>
      <c r="C382" s="279" t="s">
        <v>772</v>
      </c>
      <c r="D382" s="279" t="s">
        <v>772</v>
      </c>
      <c r="E382" s="203"/>
      <c r="F382" s="187" t="str">
        <f t="shared" si="16"/>
        <v/>
      </c>
      <c r="G382" s="187" t="str">
        <f t="shared" si="15"/>
        <v/>
      </c>
    </row>
    <row r="383" spans="1:7" x14ac:dyDescent="0.25">
      <c r="A383" s="218" t="s">
        <v>1562</v>
      </c>
      <c r="B383" s="204" t="s">
        <v>1553</v>
      </c>
      <c r="C383" s="279" t="s">
        <v>772</v>
      </c>
      <c r="D383" s="279" t="s">
        <v>772</v>
      </c>
      <c r="E383" s="203"/>
      <c r="F383" s="187" t="str">
        <f t="shared" si="16"/>
        <v/>
      </c>
      <c r="G383" s="187" t="str">
        <f t="shared" si="15"/>
        <v/>
      </c>
    </row>
    <row r="384" spans="1:7" x14ac:dyDescent="0.25">
      <c r="A384" s="218" t="s">
        <v>1671</v>
      </c>
      <c r="B384" s="204" t="s">
        <v>1554</v>
      </c>
      <c r="C384" s="279" t="s">
        <v>772</v>
      </c>
      <c r="D384" s="279" t="s">
        <v>772</v>
      </c>
      <c r="E384" s="203"/>
      <c r="F384" s="187" t="str">
        <f t="shared" si="16"/>
        <v/>
      </c>
      <c r="G384" s="187" t="str">
        <f t="shared" si="15"/>
        <v/>
      </c>
    </row>
    <row r="385" spans="1:7" x14ac:dyDescent="0.25">
      <c r="A385" s="218" t="s">
        <v>1672</v>
      </c>
      <c r="B385" s="204" t="s">
        <v>1168</v>
      </c>
      <c r="C385" s="279" t="s">
        <v>772</v>
      </c>
      <c r="D385" s="279" t="s">
        <v>772</v>
      </c>
      <c r="E385" s="203"/>
      <c r="F385" s="187" t="str">
        <f t="shared" si="16"/>
        <v/>
      </c>
      <c r="G385" s="187" t="str">
        <f t="shared" si="15"/>
        <v/>
      </c>
    </row>
    <row r="386" spans="1:7" x14ac:dyDescent="0.25">
      <c r="A386" s="218" t="s">
        <v>1673</v>
      </c>
      <c r="B386" s="204" t="s">
        <v>88</v>
      </c>
      <c r="C386" s="136">
        <f>SUM(C379:C385)</f>
        <v>0</v>
      </c>
      <c r="D386" s="137">
        <f>SUM(D379:D385)</f>
        <v>0</v>
      </c>
      <c r="E386" s="203"/>
      <c r="F386" s="192">
        <f>SUM(F379:F385)</f>
        <v>0</v>
      </c>
      <c r="G386" s="192">
        <f>SUM(G379:G385)</f>
        <v>0</v>
      </c>
    </row>
    <row r="387" spans="1:7" x14ac:dyDescent="0.25">
      <c r="A387" s="202" t="s">
        <v>1563</v>
      </c>
      <c r="B387" s="204"/>
      <c r="C387" s="202"/>
      <c r="D387" s="202"/>
      <c r="E387" s="203"/>
      <c r="F387" s="203"/>
      <c r="G387" s="203"/>
    </row>
    <row r="388" spans="1:7" x14ac:dyDescent="0.25">
      <c r="A388" s="42"/>
      <c r="B388" s="42" t="s">
        <v>1813</v>
      </c>
      <c r="C388" s="42" t="s">
        <v>58</v>
      </c>
      <c r="D388" s="42" t="s">
        <v>1167</v>
      </c>
      <c r="E388" s="42"/>
      <c r="F388" s="42" t="s">
        <v>429</v>
      </c>
      <c r="G388" s="42" t="s">
        <v>1815</v>
      </c>
    </row>
    <row r="389" spans="1:7" x14ac:dyDescent="0.25">
      <c r="A389" s="202" t="s">
        <v>1654</v>
      </c>
      <c r="B389" s="204" t="s">
        <v>1814</v>
      </c>
      <c r="C389" s="279" t="s">
        <v>772</v>
      </c>
      <c r="D389" s="279" t="s">
        <v>772</v>
      </c>
      <c r="E389" s="203"/>
      <c r="F389" s="187" t="str">
        <f>IF($C$393=0,"",IF(C389="[for completion]","",IF(C389="","",C389/$C$393)))</f>
        <v/>
      </c>
      <c r="G389" s="187" t="str">
        <f>IF($D$393=0,"",IF(D389="[for completion]","",IF(D389="","",D389/$D$393)))</f>
        <v/>
      </c>
    </row>
    <row r="390" spans="1:7" x14ac:dyDescent="0.25">
      <c r="A390" s="218" t="s">
        <v>1655</v>
      </c>
      <c r="B390" s="209" t="s">
        <v>1741</v>
      </c>
      <c r="C390" s="279" t="s">
        <v>772</v>
      </c>
      <c r="D390" s="279" t="s">
        <v>772</v>
      </c>
      <c r="E390" s="203"/>
      <c r="F390" s="187" t="str">
        <f>IF($C$393=0,"",IF(C390="[for completion]","",IF(C390="","",C390/$C$393)))</f>
        <v/>
      </c>
      <c r="G390" s="187" t="str">
        <f>IF($D$393=0,"",IF(D390="[for completion]","",IF(D390="","",D390/$D$393)))</f>
        <v/>
      </c>
    </row>
    <row r="391" spans="1:7" x14ac:dyDescent="0.25">
      <c r="A391" s="218" t="s">
        <v>1656</v>
      </c>
      <c r="B391" s="204" t="s">
        <v>1168</v>
      </c>
      <c r="C391" s="279" t="s">
        <v>772</v>
      </c>
      <c r="D391" s="279" t="s">
        <v>772</v>
      </c>
      <c r="E391" s="203"/>
      <c r="F391" s="187" t="str">
        <f>IF($C$393=0,"",IF(C391="[for completion]","",IF(C391="","",C391/$C$393)))</f>
        <v/>
      </c>
      <c r="G391" s="187" t="str">
        <f>IF($D$393=0,"",IF(D391="[for completion]","",IF(D391="","",D391/$D$393)))</f>
        <v/>
      </c>
    </row>
    <row r="392" spans="1:7" x14ac:dyDescent="0.25">
      <c r="A392" s="218" t="s">
        <v>1657</v>
      </c>
      <c r="B392" s="207" t="s">
        <v>1561</v>
      </c>
      <c r="C392" s="279" t="s">
        <v>772</v>
      </c>
      <c r="D392" s="279" t="s">
        <v>772</v>
      </c>
      <c r="E392" s="203"/>
      <c r="F392" s="187" t="str">
        <f>IF($C$393=0,"",IF(C392="[for completion]","",IF(C392="","",C392/$C$393)))</f>
        <v/>
      </c>
      <c r="G392" s="187" t="str">
        <f>IF($D$393=0,"",IF(D392="[for completion]","",IF(D392="","",D392/$D$393)))</f>
        <v/>
      </c>
    </row>
    <row r="393" spans="1:7" x14ac:dyDescent="0.25">
      <c r="A393" s="218" t="s">
        <v>1658</v>
      </c>
      <c r="B393" s="204" t="s">
        <v>88</v>
      </c>
      <c r="C393" s="136">
        <f>SUM(C389:C392)</f>
        <v>0</v>
      </c>
      <c r="D393" s="137">
        <f>SUM(D389:D392)</f>
        <v>0</v>
      </c>
      <c r="E393" s="203"/>
      <c r="F393" s="192">
        <f>SUM(F389:F392)</f>
        <v>0</v>
      </c>
      <c r="G393" s="192">
        <f>SUM(G389:G392)</f>
        <v>0</v>
      </c>
    </row>
    <row r="394" spans="1:7" x14ac:dyDescent="0.25">
      <c r="A394" s="202" t="s">
        <v>1659</v>
      </c>
      <c r="B394" s="207"/>
      <c r="C394" s="208"/>
      <c r="D394" s="207"/>
      <c r="E394" s="205"/>
      <c r="F394" s="205"/>
      <c r="G394" s="205"/>
    </row>
    <row r="395" spans="1:7" x14ac:dyDescent="0.25">
      <c r="A395" s="42"/>
      <c r="B395" s="42" t="s">
        <v>2203</v>
      </c>
      <c r="C395" s="42" t="s">
        <v>2200</v>
      </c>
      <c r="D395" s="42" t="s">
        <v>2201</v>
      </c>
      <c r="E395" s="42"/>
      <c r="F395" s="42" t="s">
        <v>2202</v>
      </c>
      <c r="G395" s="42"/>
    </row>
    <row r="396" spans="1:7" s="201" customFormat="1" x14ac:dyDescent="0.25">
      <c r="A396" s="271" t="s">
        <v>1861</v>
      </c>
      <c r="B396" s="299" t="s">
        <v>1549</v>
      </c>
      <c r="C396" s="279" t="s">
        <v>772</v>
      </c>
      <c r="D396" s="279" t="s">
        <v>772</v>
      </c>
      <c r="E396" s="284"/>
      <c r="F396" s="279" t="s">
        <v>772</v>
      </c>
      <c r="G396" s="187" t="str">
        <f>IF($D$414=0,"",IF(D396="[for completion]","",IF(D396="","",D396/$D$414)))</f>
        <v/>
      </c>
    </row>
    <row r="397" spans="1:7" x14ac:dyDescent="0.25">
      <c r="A397" s="271" t="s">
        <v>1862</v>
      </c>
      <c r="B397" s="310" t="s">
        <v>1550</v>
      </c>
      <c r="C397" s="279" t="s">
        <v>772</v>
      </c>
      <c r="D397" s="279" t="s">
        <v>772</v>
      </c>
      <c r="E397" s="284"/>
      <c r="F397" s="279" t="s">
        <v>772</v>
      </c>
      <c r="G397" s="187" t="str">
        <f t="shared" ref="G397:G405" si="17">IF($D$414=0,"",IF(D397="[for completion]","",IF(D397="","",D397/$D$414)))</f>
        <v/>
      </c>
    </row>
    <row r="398" spans="1:7" x14ac:dyDescent="0.25">
      <c r="A398" s="271" t="s">
        <v>1863</v>
      </c>
      <c r="B398" s="299" t="s">
        <v>1551</v>
      </c>
      <c r="C398" s="279" t="s">
        <v>772</v>
      </c>
      <c r="D398" s="279" t="s">
        <v>772</v>
      </c>
      <c r="E398" s="284"/>
      <c r="F398" s="279" t="s">
        <v>772</v>
      </c>
      <c r="G398" s="187" t="str">
        <f t="shared" si="17"/>
        <v/>
      </c>
    </row>
    <row r="399" spans="1:7" x14ac:dyDescent="0.25">
      <c r="A399" s="271" t="s">
        <v>1864</v>
      </c>
      <c r="B399" s="299" t="s">
        <v>1552</v>
      </c>
      <c r="C399" s="279" t="s">
        <v>772</v>
      </c>
      <c r="D399" s="279" t="s">
        <v>772</v>
      </c>
      <c r="E399" s="284"/>
      <c r="F399" s="279" t="s">
        <v>772</v>
      </c>
      <c r="G399" s="187" t="str">
        <f t="shared" si="17"/>
        <v/>
      </c>
    </row>
    <row r="400" spans="1:7" x14ac:dyDescent="0.25">
      <c r="A400" s="271" t="s">
        <v>1865</v>
      </c>
      <c r="B400" s="299" t="s">
        <v>1553</v>
      </c>
      <c r="C400" s="279" t="s">
        <v>772</v>
      </c>
      <c r="D400" s="279" t="s">
        <v>772</v>
      </c>
      <c r="E400" s="284"/>
      <c r="F400" s="279" t="s">
        <v>772</v>
      </c>
      <c r="G400" s="187" t="str">
        <f t="shared" si="17"/>
        <v/>
      </c>
    </row>
    <row r="401" spans="1:7" x14ac:dyDescent="0.25">
      <c r="A401" s="271" t="s">
        <v>1866</v>
      </c>
      <c r="B401" s="299" t="s">
        <v>1554</v>
      </c>
      <c r="C401" s="279" t="s">
        <v>772</v>
      </c>
      <c r="D401" s="279" t="s">
        <v>772</v>
      </c>
      <c r="E401" s="284"/>
      <c r="F401" s="279" t="s">
        <v>772</v>
      </c>
      <c r="G401" s="187" t="str">
        <f t="shared" si="17"/>
        <v/>
      </c>
    </row>
    <row r="402" spans="1:7" x14ac:dyDescent="0.25">
      <c r="A402" s="271" t="s">
        <v>1867</v>
      </c>
      <c r="B402" s="299" t="s">
        <v>1168</v>
      </c>
      <c r="C402" s="279" t="s">
        <v>772</v>
      </c>
      <c r="D402" s="279" t="s">
        <v>772</v>
      </c>
      <c r="E402" s="284"/>
      <c r="F402" s="279" t="s">
        <v>772</v>
      </c>
      <c r="G402" s="187" t="str">
        <f t="shared" si="17"/>
        <v/>
      </c>
    </row>
    <row r="403" spans="1:7" x14ac:dyDescent="0.25">
      <c r="A403" s="271" t="s">
        <v>1868</v>
      </c>
      <c r="B403" s="299" t="s">
        <v>1561</v>
      </c>
      <c r="C403" s="279" t="s">
        <v>772</v>
      </c>
      <c r="D403" s="279" t="s">
        <v>772</v>
      </c>
      <c r="E403" s="284"/>
      <c r="F403" s="279" t="s">
        <v>772</v>
      </c>
      <c r="G403" s="187" t="str">
        <f t="shared" si="17"/>
        <v/>
      </c>
    </row>
    <row r="404" spans="1:7" x14ac:dyDescent="0.25">
      <c r="A404" s="271" t="s">
        <v>1869</v>
      </c>
      <c r="B404" s="299" t="s">
        <v>88</v>
      </c>
      <c r="C404" s="311">
        <v>0</v>
      </c>
      <c r="D404" s="311">
        <v>0</v>
      </c>
      <c r="E404" s="284"/>
      <c r="F404" s="298"/>
      <c r="G404" s="187" t="str">
        <f t="shared" si="17"/>
        <v/>
      </c>
    </row>
    <row r="405" spans="1:7" x14ac:dyDescent="0.25">
      <c r="A405" s="271" t="s">
        <v>1870</v>
      </c>
      <c r="B405" s="207" t="s">
        <v>2199</v>
      </c>
      <c r="C405" s="207"/>
      <c r="D405" s="207"/>
      <c r="E405" s="207"/>
      <c r="F405" s="278" t="s">
        <v>772</v>
      </c>
      <c r="G405" s="187" t="str">
        <f t="shared" si="17"/>
        <v/>
      </c>
    </row>
    <row r="406" spans="1:7" x14ac:dyDescent="0.25">
      <c r="A406" s="271" t="s">
        <v>1871</v>
      </c>
      <c r="B406" s="289"/>
      <c r="C406" s="271"/>
      <c r="D406" s="271"/>
      <c r="E406" s="284"/>
      <c r="F406" s="187"/>
      <c r="G406" s="187"/>
    </row>
    <row r="407" spans="1:7" x14ac:dyDescent="0.25">
      <c r="A407" s="271" t="s">
        <v>1872</v>
      </c>
      <c r="B407" s="289"/>
      <c r="C407" s="271"/>
      <c r="D407" s="271"/>
      <c r="E407" s="284"/>
      <c r="F407" s="187"/>
      <c r="G407" s="187"/>
    </row>
    <row r="408" spans="1:7" x14ac:dyDescent="0.25">
      <c r="A408" s="271" t="s">
        <v>1873</v>
      </c>
      <c r="B408" s="289"/>
      <c r="C408" s="271"/>
      <c r="D408" s="271"/>
      <c r="E408" s="284"/>
      <c r="F408" s="187"/>
      <c r="G408" s="187"/>
    </row>
    <row r="409" spans="1:7" x14ac:dyDescent="0.25">
      <c r="A409" s="271" t="s">
        <v>1874</v>
      </c>
      <c r="B409" s="289"/>
      <c r="C409" s="271"/>
      <c r="D409" s="271"/>
      <c r="E409" s="284"/>
      <c r="F409" s="187"/>
      <c r="G409" s="187"/>
    </row>
    <row r="410" spans="1:7" x14ac:dyDescent="0.25">
      <c r="A410" s="271" t="s">
        <v>1875</v>
      </c>
      <c r="B410" s="289"/>
      <c r="C410" s="271"/>
      <c r="D410" s="271"/>
      <c r="E410" s="284"/>
      <c r="F410" s="187"/>
      <c r="G410" s="187"/>
    </row>
    <row r="411" spans="1:7" x14ac:dyDescent="0.25">
      <c r="A411" s="271" t="s">
        <v>1876</v>
      </c>
      <c r="B411" s="289"/>
      <c r="C411" s="271"/>
      <c r="D411" s="271"/>
      <c r="E411" s="284"/>
      <c r="F411" s="187"/>
      <c r="G411" s="187"/>
    </row>
    <row r="412" spans="1:7" x14ac:dyDescent="0.25">
      <c r="A412" s="271" t="s">
        <v>1877</v>
      </c>
      <c r="B412" s="289"/>
      <c r="C412" s="271"/>
      <c r="D412" s="271"/>
      <c r="E412" s="284"/>
      <c r="F412" s="187"/>
      <c r="G412" s="187"/>
    </row>
    <row r="413" spans="1:7" x14ac:dyDescent="0.25">
      <c r="A413" s="271" t="s">
        <v>1878</v>
      </c>
      <c r="B413" s="283"/>
      <c r="C413" s="271"/>
      <c r="D413" s="271"/>
      <c r="E413" s="284"/>
      <c r="F413" s="187"/>
      <c r="G413" s="187"/>
    </row>
    <row r="414" spans="1:7" x14ac:dyDescent="0.25">
      <c r="A414" s="271" t="s">
        <v>1879</v>
      </c>
      <c r="B414" s="283"/>
      <c r="C414" s="136"/>
      <c r="D414" s="271"/>
      <c r="E414" s="284"/>
      <c r="F414" s="288"/>
      <c r="G414" s="288"/>
    </row>
    <row r="415" spans="1:7" x14ac:dyDescent="0.25">
      <c r="A415" s="271" t="s">
        <v>1880</v>
      </c>
      <c r="B415" s="271"/>
      <c r="C415" s="285"/>
      <c r="D415" s="271"/>
      <c r="E415" s="284"/>
      <c r="F415" s="284"/>
      <c r="G415" s="284"/>
    </row>
    <row r="416" spans="1:7" x14ac:dyDescent="0.25">
      <c r="A416" s="271" t="s">
        <v>1881</v>
      </c>
      <c r="B416" s="271"/>
      <c r="C416" s="285"/>
      <c r="D416" s="271"/>
      <c r="E416" s="284"/>
      <c r="F416" s="284"/>
      <c r="G416" s="284"/>
    </row>
    <row r="417" spans="1:7" x14ac:dyDescent="0.25">
      <c r="A417" s="271" t="s">
        <v>1882</v>
      </c>
      <c r="B417" s="271"/>
      <c r="C417" s="285"/>
      <c r="D417" s="271"/>
      <c r="E417" s="284"/>
      <c r="F417" s="284"/>
      <c r="G417" s="284"/>
    </row>
    <row r="418" spans="1:7" x14ac:dyDescent="0.25">
      <c r="A418" s="271" t="s">
        <v>1883</v>
      </c>
      <c r="B418" s="271"/>
      <c r="C418" s="285"/>
      <c r="D418" s="271"/>
      <c r="E418" s="284"/>
      <c r="F418" s="284"/>
      <c r="G418" s="284"/>
    </row>
    <row r="419" spans="1:7" x14ac:dyDescent="0.25">
      <c r="A419" s="271" t="s">
        <v>1884</v>
      </c>
      <c r="B419" s="271"/>
      <c r="C419" s="285"/>
      <c r="D419" s="271"/>
      <c r="E419" s="284"/>
      <c r="F419" s="284"/>
      <c r="G419" s="284"/>
    </row>
    <row r="420" spans="1:7" x14ac:dyDescent="0.25">
      <c r="A420" s="271" t="s">
        <v>1885</v>
      </c>
      <c r="B420" s="271"/>
      <c r="C420" s="285"/>
      <c r="D420" s="271"/>
      <c r="E420" s="284"/>
      <c r="F420" s="284"/>
      <c r="G420" s="284"/>
    </row>
    <row r="421" spans="1:7" x14ac:dyDescent="0.25">
      <c r="A421" s="271" t="s">
        <v>1886</v>
      </c>
      <c r="B421" s="271"/>
      <c r="C421" s="285"/>
      <c r="D421" s="271"/>
      <c r="E421" s="284"/>
      <c r="F421" s="284"/>
      <c r="G421" s="284"/>
    </row>
    <row r="422" spans="1:7" x14ac:dyDescent="0.25">
      <c r="A422" s="271" t="s">
        <v>1887</v>
      </c>
      <c r="B422" s="271"/>
      <c r="C422" s="285"/>
      <c r="D422" s="271"/>
      <c r="E422" s="284"/>
      <c r="F422" s="284"/>
      <c r="G422" s="284"/>
    </row>
    <row r="423" spans="1:7" x14ac:dyDescent="0.25">
      <c r="A423" s="271" t="s">
        <v>1888</v>
      </c>
      <c r="B423" s="271"/>
      <c r="C423" s="285"/>
      <c r="D423" s="271"/>
      <c r="E423" s="284"/>
      <c r="F423" s="284"/>
      <c r="G423" s="284"/>
    </row>
    <row r="424" spans="1:7" x14ac:dyDescent="0.25">
      <c r="A424" s="271" t="s">
        <v>1889</v>
      </c>
      <c r="B424" s="271"/>
      <c r="C424" s="285"/>
      <c r="D424" s="271"/>
      <c r="E424" s="284"/>
      <c r="F424" s="284"/>
      <c r="G424" s="284"/>
    </row>
    <row r="425" spans="1:7" x14ac:dyDescent="0.25">
      <c r="A425" s="271" t="s">
        <v>1890</v>
      </c>
      <c r="B425" s="271"/>
      <c r="C425" s="285"/>
      <c r="D425" s="271"/>
      <c r="E425" s="284"/>
      <c r="F425" s="284"/>
      <c r="G425" s="284"/>
    </row>
    <row r="426" spans="1:7" x14ac:dyDescent="0.25">
      <c r="A426" s="271" t="s">
        <v>1891</v>
      </c>
      <c r="B426" s="271"/>
      <c r="C426" s="285"/>
      <c r="D426" s="271"/>
      <c r="E426" s="284"/>
      <c r="F426" s="284"/>
      <c r="G426" s="284"/>
    </row>
    <row r="427" spans="1:7" x14ac:dyDescent="0.25">
      <c r="A427" s="271" t="s">
        <v>1892</v>
      </c>
      <c r="B427" s="271"/>
      <c r="C427" s="285"/>
      <c r="D427" s="271"/>
      <c r="E427" s="284"/>
      <c r="F427" s="284"/>
      <c r="G427" s="284"/>
    </row>
    <row r="428" spans="1:7" x14ac:dyDescent="0.25">
      <c r="A428" s="271" t="s">
        <v>1893</v>
      </c>
      <c r="B428" s="271"/>
      <c r="C428" s="285"/>
      <c r="D428" s="271"/>
      <c r="E428" s="284"/>
      <c r="F428" s="284"/>
      <c r="G428" s="284"/>
    </row>
    <row r="429" spans="1:7" x14ac:dyDescent="0.25">
      <c r="A429" s="271" t="s">
        <v>1894</v>
      </c>
      <c r="B429" s="271"/>
      <c r="C429" s="285"/>
      <c r="D429" s="271"/>
      <c r="E429" s="284"/>
      <c r="F429" s="284"/>
      <c r="G429" s="284"/>
    </row>
    <row r="430" spans="1:7" x14ac:dyDescent="0.25">
      <c r="A430" s="271" t="s">
        <v>1895</v>
      </c>
      <c r="B430" s="271"/>
      <c r="C430" s="285"/>
      <c r="D430" s="271"/>
      <c r="E430" s="284"/>
      <c r="F430" s="284"/>
      <c r="G430" s="284"/>
    </row>
    <row r="431" spans="1:7" x14ac:dyDescent="0.25">
      <c r="A431" s="271" t="s">
        <v>1896</v>
      </c>
      <c r="B431" s="271"/>
      <c r="C431" s="285"/>
      <c r="D431" s="271"/>
      <c r="E431" s="284"/>
      <c r="F431" s="284"/>
      <c r="G431" s="284"/>
    </row>
    <row r="432" spans="1:7" x14ac:dyDescent="0.25">
      <c r="A432" s="271" t="s">
        <v>1897</v>
      </c>
      <c r="B432" s="271"/>
      <c r="C432" s="285"/>
      <c r="D432" s="271"/>
      <c r="E432" s="284"/>
      <c r="F432" s="284"/>
      <c r="G432" s="284"/>
    </row>
    <row r="433" spans="1:7" x14ac:dyDescent="0.25">
      <c r="A433" s="271" t="s">
        <v>1898</v>
      </c>
      <c r="B433" s="271"/>
      <c r="C433" s="285"/>
      <c r="D433" s="271"/>
      <c r="E433" s="284"/>
      <c r="F433" s="284"/>
      <c r="G433" s="284"/>
    </row>
    <row r="434" spans="1:7" x14ac:dyDescent="0.25">
      <c r="A434" s="271" t="s">
        <v>1899</v>
      </c>
      <c r="B434" s="271"/>
      <c r="C434" s="285"/>
      <c r="D434" s="271"/>
      <c r="E434" s="284"/>
      <c r="F434" s="284"/>
      <c r="G434" s="284"/>
    </row>
    <row r="435" spans="1:7" x14ac:dyDescent="0.25">
      <c r="A435" s="271" t="s">
        <v>1900</v>
      </c>
      <c r="B435" s="271"/>
      <c r="C435" s="285"/>
      <c r="D435" s="271"/>
      <c r="E435" s="284"/>
      <c r="F435" s="284"/>
      <c r="G435" s="284"/>
    </row>
    <row r="436" spans="1:7" x14ac:dyDescent="0.25">
      <c r="A436" s="271" t="s">
        <v>1901</v>
      </c>
      <c r="B436" s="271"/>
      <c r="C436" s="285"/>
      <c r="D436" s="271"/>
      <c r="E436" s="284"/>
      <c r="F436" s="284"/>
      <c r="G436" s="284"/>
    </row>
    <row r="437" spans="1:7" x14ac:dyDescent="0.25">
      <c r="A437" s="271" t="s">
        <v>1902</v>
      </c>
      <c r="B437" s="271"/>
      <c r="C437" s="285"/>
      <c r="D437" s="271"/>
      <c r="E437" s="284"/>
      <c r="F437" s="284"/>
      <c r="G437" s="284"/>
    </row>
    <row r="438" spans="1:7" x14ac:dyDescent="0.25">
      <c r="A438" s="271" t="s">
        <v>1903</v>
      </c>
      <c r="B438" s="271"/>
      <c r="C438" s="285"/>
      <c r="D438" s="271"/>
      <c r="E438" s="284"/>
      <c r="F438" s="284"/>
      <c r="G438" s="284"/>
    </row>
    <row r="439" spans="1:7" x14ac:dyDescent="0.25">
      <c r="A439" s="271" t="s">
        <v>1904</v>
      </c>
      <c r="B439" s="271"/>
      <c r="C439" s="285"/>
      <c r="D439" s="271"/>
      <c r="E439" s="284"/>
      <c r="F439" s="284"/>
      <c r="G439" s="284"/>
    </row>
    <row r="440" spans="1:7" x14ac:dyDescent="0.25">
      <c r="A440" s="271" t="s">
        <v>1905</v>
      </c>
      <c r="B440" s="271"/>
      <c r="C440" s="285"/>
      <c r="D440" s="271"/>
      <c r="E440" s="284"/>
      <c r="F440" s="284"/>
      <c r="G440" s="284"/>
    </row>
    <row r="441" spans="1:7" x14ac:dyDescent="0.25">
      <c r="A441" s="271" t="s">
        <v>1906</v>
      </c>
      <c r="B441" s="271"/>
      <c r="C441" s="285"/>
      <c r="D441" s="271"/>
      <c r="E441" s="284"/>
      <c r="F441" s="284"/>
      <c r="G441" s="284"/>
    </row>
    <row r="442" spans="1:7" x14ac:dyDescent="0.25">
      <c r="A442" s="271" t="s">
        <v>1907</v>
      </c>
      <c r="B442" s="271"/>
      <c r="C442" s="285"/>
      <c r="D442" s="271"/>
      <c r="E442" s="284"/>
      <c r="F442" s="284"/>
      <c r="G442" s="284"/>
    </row>
    <row r="443" spans="1:7" x14ac:dyDescent="0.25">
      <c r="A443" s="271" t="s">
        <v>1908</v>
      </c>
      <c r="B443" s="271"/>
      <c r="C443" s="285"/>
      <c r="D443" s="271"/>
      <c r="E443" s="284"/>
      <c r="F443" s="284"/>
      <c r="G443" s="284"/>
    </row>
    <row r="444" spans="1:7" ht="18.75" x14ac:dyDescent="0.25">
      <c r="A444" s="120"/>
      <c r="B444" s="198" t="s">
        <v>1467</v>
      </c>
      <c r="C444" s="120"/>
      <c r="D444" s="120"/>
      <c r="E444" s="120"/>
      <c r="F444" s="120"/>
      <c r="G444" s="120"/>
    </row>
    <row r="445" spans="1:7" x14ac:dyDescent="0.25">
      <c r="A445" s="42"/>
      <c r="B445" s="42" t="s">
        <v>1840</v>
      </c>
      <c r="C445" s="42" t="s">
        <v>599</v>
      </c>
      <c r="D445" s="42" t="s">
        <v>600</v>
      </c>
      <c r="E445" s="42"/>
      <c r="F445" s="42" t="s">
        <v>430</v>
      </c>
      <c r="G445" s="42" t="s">
        <v>601</v>
      </c>
    </row>
    <row r="446" spans="1:7" x14ac:dyDescent="0.25">
      <c r="A446" s="218" t="s">
        <v>1468</v>
      </c>
      <c r="B446" s="207" t="s">
        <v>603</v>
      </c>
      <c r="C446" s="274" t="s">
        <v>769</v>
      </c>
      <c r="D446" s="180"/>
      <c r="E446" s="180"/>
      <c r="F446" s="181"/>
      <c r="G446" s="181"/>
    </row>
    <row r="447" spans="1:7" x14ac:dyDescent="0.25">
      <c r="A447" s="180"/>
      <c r="B447" s="207"/>
      <c r="C447" s="171"/>
      <c r="D447" s="180"/>
      <c r="E447" s="180"/>
      <c r="F447" s="181"/>
      <c r="G447" s="181"/>
    </row>
    <row r="448" spans="1:7" x14ac:dyDescent="0.25">
      <c r="A448" s="207"/>
      <c r="B448" s="207" t="s">
        <v>604</v>
      </c>
      <c r="C448" s="171"/>
      <c r="D448" s="180"/>
      <c r="E448" s="180"/>
      <c r="F448" s="181"/>
      <c r="G448" s="181"/>
    </row>
    <row r="449" spans="1:7" x14ac:dyDescent="0.25">
      <c r="A449" s="207" t="s">
        <v>1469</v>
      </c>
      <c r="B449" s="273" t="s">
        <v>522</v>
      </c>
      <c r="C449" s="240" t="s">
        <v>769</v>
      </c>
      <c r="D449" s="240" t="s">
        <v>769</v>
      </c>
      <c r="E449" s="180"/>
      <c r="F449" s="187" t="str">
        <f>IF($C$473=0,"",IF(C449="[for completion]","",IF(C449="","",C449/$C$473)))</f>
        <v/>
      </c>
      <c r="G449" s="187" t="str">
        <f>IF($D$473=0,"",IF(D449="[for completion]","",IF(D449="","",D449/$D$473)))</f>
        <v/>
      </c>
    </row>
    <row r="450" spans="1:7" x14ac:dyDescent="0.25">
      <c r="A450" s="207" t="s">
        <v>1470</v>
      </c>
      <c r="B450" s="273" t="s">
        <v>522</v>
      </c>
      <c r="C450" s="240" t="s">
        <v>769</v>
      </c>
      <c r="D450" s="240" t="s">
        <v>769</v>
      </c>
      <c r="E450" s="180"/>
      <c r="F450" s="187" t="str">
        <f t="shared" ref="F450:F472" si="18">IF($C$473=0,"",IF(C450="[for completion]","",IF(C450="","",C450/$C$473)))</f>
        <v/>
      </c>
      <c r="G450" s="187" t="str">
        <f t="shared" ref="G450:G472" si="19">IF($D$473=0,"",IF(D450="[for completion]","",IF(D450="","",D450/$D$473)))</f>
        <v/>
      </c>
    </row>
    <row r="451" spans="1:7" x14ac:dyDescent="0.25">
      <c r="A451" s="207" t="s">
        <v>1471</v>
      </c>
      <c r="B451" s="273" t="s">
        <v>522</v>
      </c>
      <c r="C451" s="240" t="s">
        <v>769</v>
      </c>
      <c r="D451" s="240" t="s">
        <v>769</v>
      </c>
      <c r="E451" s="180"/>
      <c r="F451" s="187" t="str">
        <f t="shared" si="18"/>
        <v/>
      </c>
      <c r="G451" s="187" t="str">
        <f t="shared" si="19"/>
        <v/>
      </c>
    </row>
    <row r="452" spans="1:7" x14ac:dyDescent="0.25">
      <c r="A452" s="207" t="s">
        <v>1472</v>
      </c>
      <c r="B452" s="273" t="s">
        <v>522</v>
      </c>
      <c r="C452" s="240" t="s">
        <v>769</v>
      </c>
      <c r="D452" s="240" t="s">
        <v>769</v>
      </c>
      <c r="E452" s="180"/>
      <c r="F452" s="187" t="str">
        <f t="shared" si="18"/>
        <v/>
      </c>
      <c r="G452" s="187" t="str">
        <f t="shared" si="19"/>
        <v/>
      </c>
    </row>
    <row r="453" spans="1:7" x14ac:dyDescent="0.25">
      <c r="A453" s="207" t="s">
        <v>1473</v>
      </c>
      <c r="B453" s="273" t="s">
        <v>522</v>
      </c>
      <c r="C453" s="240" t="s">
        <v>769</v>
      </c>
      <c r="D453" s="240" t="s">
        <v>769</v>
      </c>
      <c r="E453" s="180"/>
      <c r="F453" s="187" t="str">
        <f t="shared" si="18"/>
        <v/>
      </c>
      <c r="G453" s="187" t="str">
        <f t="shared" si="19"/>
        <v/>
      </c>
    </row>
    <row r="454" spans="1:7" x14ac:dyDescent="0.25">
      <c r="A454" s="207" t="s">
        <v>1474</v>
      </c>
      <c r="B454" s="273" t="s">
        <v>522</v>
      </c>
      <c r="C454" s="240" t="s">
        <v>769</v>
      </c>
      <c r="D454" s="240" t="s">
        <v>769</v>
      </c>
      <c r="E454" s="180"/>
      <c r="F454" s="187" t="str">
        <f t="shared" si="18"/>
        <v/>
      </c>
      <c r="G454" s="187" t="str">
        <f t="shared" si="19"/>
        <v/>
      </c>
    </row>
    <row r="455" spans="1:7" x14ac:dyDescent="0.25">
      <c r="A455" s="207" t="s">
        <v>1475</v>
      </c>
      <c r="B455" s="273" t="s">
        <v>522</v>
      </c>
      <c r="C455" s="240" t="s">
        <v>769</v>
      </c>
      <c r="D455" s="240" t="s">
        <v>769</v>
      </c>
      <c r="E455" s="180"/>
      <c r="F455" s="187" t="str">
        <f t="shared" si="18"/>
        <v/>
      </c>
      <c r="G455" s="187" t="str">
        <f t="shared" si="19"/>
        <v/>
      </c>
    </row>
    <row r="456" spans="1:7" x14ac:dyDescent="0.25">
      <c r="A456" s="207" t="s">
        <v>1476</v>
      </c>
      <c r="B456" s="273" t="s">
        <v>522</v>
      </c>
      <c r="C456" s="240" t="s">
        <v>769</v>
      </c>
      <c r="D456" s="240" t="s">
        <v>769</v>
      </c>
      <c r="E456" s="180"/>
      <c r="F456" s="187" t="str">
        <f t="shared" si="18"/>
        <v/>
      </c>
      <c r="G456" s="187" t="str">
        <f t="shared" si="19"/>
        <v/>
      </c>
    </row>
    <row r="457" spans="1:7" x14ac:dyDescent="0.25">
      <c r="A457" s="207" t="s">
        <v>1477</v>
      </c>
      <c r="B457" s="273" t="s">
        <v>522</v>
      </c>
      <c r="C457" s="240" t="s">
        <v>769</v>
      </c>
      <c r="D457" s="240" t="s">
        <v>769</v>
      </c>
      <c r="E457" s="180"/>
      <c r="F457" s="187" t="str">
        <f t="shared" si="18"/>
        <v/>
      </c>
      <c r="G457" s="187" t="str">
        <f t="shared" si="19"/>
        <v/>
      </c>
    </row>
    <row r="458" spans="1:7" x14ac:dyDescent="0.25">
      <c r="A458" s="207" t="s">
        <v>1909</v>
      </c>
      <c r="B458" s="273" t="s">
        <v>522</v>
      </c>
      <c r="C458" s="240" t="s">
        <v>769</v>
      </c>
      <c r="D458" s="240" t="s">
        <v>769</v>
      </c>
      <c r="E458" s="178"/>
      <c r="F458" s="187" t="str">
        <f t="shared" si="18"/>
        <v/>
      </c>
      <c r="G458" s="187" t="str">
        <f t="shared" si="19"/>
        <v/>
      </c>
    </row>
    <row r="459" spans="1:7" x14ac:dyDescent="0.25">
      <c r="A459" s="207" t="s">
        <v>1910</v>
      </c>
      <c r="B459" s="273" t="s">
        <v>522</v>
      </c>
      <c r="C459" s="240" t="s">
        <v>769</v>
      </c>
      <c r="D459" s="240" t="s">
        <v>769</v>
      </c>
      <c r="E459" s="178"/>
      <c r="F459" s="187" t="str">
        <f t="shared" si="18"/>
        <v/>
      </c>
      <c r="G459" s="187" t="str">
        <f t="shared" si="19"/>
        <v/>
      </c>
    </row>
    <row r="460" spans="1:7" x14ac:dyDescent="0.25">
      <c r="A460" s="207" t="s">
        <v>1911</v>
      </c>
      <c r="B460" s="273" t="s">
        <v>522</v>
      </c>
      <c r="C460" s="240" t="s">
        <v>769</v>
      </c>
      <c r="D460" s="240" t="s">
        <v>769</v>
      </c>
      <c r="E460" s="178"/>
      <c r="F460" s="187" t="str">
        <f t="shared" si="18"/>
        <v/>
      </c>
      <c r="G460" s="187" t="str">
        <f t="shared" si="19"/>
        <v/>
      </c>
    </row>
    <row r="461" spans="1:7" x14ac:dyDescent="0.25">
      <c r="A461" s="207" t="s">
        <v>1912</v>
      </c>
      <c r="B461" s="273" t="s">
        <v>522</v>
      </c>
      <c r="C461" s="240" t="s">
        <v>769</v>
      </c>
      <c r="D461" s="240" t="s">
        <v>769</v>
      </c>
      <c r="E461" s="178"/>
      <c r="F461" s="187" t="str">
        <f t="shared" si="18"/>
        <v/>
      </c>
      <c r="G461" s="187" t="str">
        <f t="shared" si="19"/>
        <v/>
      </c>
    </row>
    <row r="462" spans="1:7" x14ac:dyDescent="0.25">
      <c r="A462" s="207" t="s">
        <v>1913</v>
      </c>
      <c r="B462" s="273" t="s">
        <v>522</v>
      </c>
      <c r="C462" s="240" t="s">
        <v>769</v>
      </c>
      <c r="D462" s="240" t="s">
        <v>769</v>
      </c>
      <c r="E462" s="178"/>
      <c r="F462" s="187" t="str">
        <f t="shared" si="18"/>
        <v/>
      </c>
      <c r="G462" s="187" t="str">
        <f t="shared" si="19"/>
        <v/>
      </c>
    </row>
    <row r="463" spans="1:7" x14ac:dyDescent="0.25">
      <c r="A463" s="207" t="s">
        <v>1914</v>
      </c>
      <c r="B463" s="273" t="s">
        <v>522</v>
      </c>
      <c r="C463" s="240" t="s">
        <v>769</v>
      </c>
      <c r="D463" s="240" t="s">
        <v>769</v>
      </c>
      <c r="E463" s="178"/>
      <c r="F463" s="187" t="str">
        <f t="shared" si="18"/>
        <v/>
      </c>
      <c r="G463" s="187" t="str">
        <f t="shared" si="19"/>
        <v/>
      </c>
    </row>
    <row r="464" spans="1:7" x14ac:dyDescent="0.25">
      <c r="A464" s="207" t="s">
        <v>1915</v>
      </c>
      <c r="B464" s="273" t="s">
        <v>522</v>
      </c>
      <c r="C464" s="240" t="s">
        <v>769</v>
      </c>
      <c r="D464" s="240" t="s">
        <v>769</v>
      </c>
      <c r="E464" s="171"/>
      <c r="F464" s="187" t="str">
        <f t="shared" si="18"/>
        <v/>
      </c>
      <c r="G464" s="187" t="str">
        <f t="shared" si="19"/>
        <v/>
      </c>
    </row>
    <row r="465" spans="1:7" x14ac:dyDescent="0.25">
      <c r="A465" s="207" t="s">
        <v>1916</v>
      </c>
      <c r="B465" s="273" t="s">
        <v>522</v>
      </c>
      <c r="C465" s="240" t="s">
        <v>769</v>
      </c>
      <c r="D465" s="240" t="s">
        <v>769</v>
      </c>
      <c r="E465" s="174"/>
      <c r="F465" s="187" t="str">
        <f t="shared" si="18"/>
        <v/>
      </c>
      <c r="G465" s="187" t="str">
        <f t="shared" si="19"/>
        <v/>
      </c>
    </row>
    <row r="466" spans="1:7" x14ac:dyDescent="0.25">
      <c r="A466" s="207" t="s">
        <v>1917</v>
      </c>
      <c r="B466" s="273" t="s">
        <v>522</v>
      </c>
      <c r="C466" s="240" t="s">
        <v>769</v>
      </c>
      <c r="D466" s="240" t="s">
        <v>769</v>
      </c>
      <c r="E466" s="174"/>
      <c r="F466" s="187" t="str">
        <f t="shared" si="18"/>
        <v/>
      </c>
      <c r="G466" s="187" t="str">
        <f t="shared" si="19"/>
        <v/>
      </c>
    </row>
    <row r="467" spans="1:7" x14ac:dyDescent="0.25">
      <c r="A467" s="207" t="s">
        <v>1918</v>
      </c>
      <c r="B467" s="273" t="s">
        <v>522</v>
      </c>
      <c r="C467" s="240" t="s">
        <v>769</v>
      </c>
      <c r="D467" s="240" t="s">
        <v>769</v>
      </c>
      <c r="E467" s="174"/>
      <c r="F467" s="187" t="str">
        <f t="shared" si="18"/>
        <v/>
      </c>
      <c r="G467" s="187" t="str">
        <f t="shared" si="19"/>
        <v/>
      </c>
    </row>
    <row r="468" spans="1:7" x14ac:dyDescent="0.25">
      <c r="A468" s="207" t="s">
        <v>1919</v>
      </c>
      <c r="B468" s="273" t="s">
        <v>522</v>
      </c>
      <c r="C468" s="240" t="s">
        <v>769</v>
      </c>
      <c r="D468" s="240" t="s">
        <v>769</v>
      </c>
      <c r="E468" s="174"/>
      <c r="F468" s="187" t="str">
        <f t="shared" si="18"/>
        <v/>
      </c>
      <c r="G468" s="187" t="str">
        <f t="shared" si="19"/>
        <v/>
      </c>
    </row>
    <row r="469" spans="1:7" x14ac:dyDescent="0.25">
      <c r="A469" s="207" t="s">
        <v>1920</v>
      </c>
      <c r="B469" s="273" t="s">
        <v>522</v>
      </c>
      <c r="C469" s="240" t="s">
        <v>769</v>
      </c>
      <c r="D469" s="240" t="s">
        <v>769</v>
      </c>
      <c r="E469" s="174"/>
      <c r="F469" s="187" t="str">
        <f t="shared" si="18"/>
        <v/>
      </c>
      <c r="G469" s="187" t="str">
        <f t="shared" si="19"/>
        <v/>
      </c>
    </row>
    <row r="470" spans="1:7" x14ac:dyDescent="0.25">
      <c r="A470" s="207" t="s">
        <v>1921</v>
      </c>
      <c r="B470" s="273" t="s">
        <v>522</v>
      </c>
      <c r="C470" s="240" t="s">
        <v>769</v>
      </c>
      <c r="D470" s="240" t="s">
        <v>769</v>
      </c>
      <c r="E470" s="174"/>
      <c r="F470" s="187" t="str">
        <f t="shared" si="18"/>
        <v/>
      </c>
      <c r="G470" s="187" t="str">
        <f t="shared" si="19"/>
        <v/>
      </c>
    </row>
    <row r="471" spans="1:7" x14ac:dyDescent="0.25">
      <c r="A471" s="207" t="s">
        <v>1922</v>
      </c>
      <c r="B471" s="273" t="s">
        <v>522</v>
      </c>
      <c r="C471" s="240" t="s">
        <v>769</v>
      </c>
      <c r="D471" s="240" t="s">
        <v>769</v>
      </c>
      <c r="E471" s="174"/>
      <c r="F471" s="187" t="str">
        <f t="shared" si="18"/>
        <v/>
      </c>
      <c r="G471" s="187" t="str">
        <f t="shared" si="19"/>
        <v/>
      </c>
    </row>
    <row r="472" spans="1:7" x14ac:dyDescent="0.25">
      <c r="A472" s="207" t="s">
        <v>1923</v>
      </c>
      <c r="B472" s="273" t="s">
        <v>522</v>
      </c>
      <c r="C472" s="240" t="s">
        <v>769</v>
      </c>
      <c r="D472" s="240" t="s">
        <v>769</v>
      </c>
      <c r="E472" s="174"/>
      <c r="F472" s="187" t="str">
        <f t="shared" si="18"/>
        <v/>
      </c>
      <c r="G472" s="187" t="str">
        <f t="shared" si="19"/>
        <v/>
      </c>
    </row>
    <row r="473" spans="1:7" x14ac:dyDescent="0.25">
      <c r="A473" s="207" t="s">
        <v>1924</v>
      </c>
      <c r="B473" s="178" t="s">
        <v>88</v>
      </c>
      <c r="C473" s="193">
        <f>SUM(C449:C472)</f>
        <v>0</v>
      </c>
      <c r="D473" s="271">
        <f>SUM(D449:D472)</f>
        <v>0</v>
      </c>
      <c r="E473" s="174"/>
      <c r="F473" s="192">
        <f>SUM(F449:F472)</f>
        <v>0</v>
      </c>
      <c r="G473" s="192">
        <f>SUM(G449:G472)</f>
        <v>0</v>
      </c>
    </row>
    <row r="474" spans="1:7" x14ac:dyDescent="0.25">
      <c r="A474" s="42"/>
      <c r="B474" s="42" t="s">
        <v>1857</v>
      </c>
      <c r="C474" s="42" t="s">
        <v>599</v>
      </c>
      <c r="D474" s="42" t="s">
        <v>600</v>
      </c>
      <c r="E474" s="42"/>
      <c r="F474" s="42" t="s">
        <v>430</v>
      </c>
      <c r="G474" s="42" t="s">
        <v>601</v>
      </c>
    </row>
    <row r="475" spans="1:7" x14ac:dyDescent="0.25">
      <c r="A475" s="207" t="s">
        <v>1479</v>
      </c>
      <c r="B475" s="171" t="s">
        <v>632</v>
      </c>
      <c r="C475" s="279" t="s">
        <v>769</v>
      </c>
      <c r="D475" s="171"/>
      <c r="E475" s="171"/>
      <c r="F475" s="171"/>
      <c r="G475" s="171"/>
    </row>
    <row r="476" spans="1:7" x14ac:dyDescent="0.25">
      <c r="A476" s="207"/>
      <c r="B476" s="171"/>
      <c r="C476" s="171"/>
      <c r="D476" s="171"/>
      <c r="E476" s="171"/>
      <c r="F476" s="171"/>
      <c r="G476" s="171"/>
    </row>
    <row r="477" spans="1:7" x14ac:dyDescent="0.25">
      <c r="A477" s="207"/>
      <c r="B477" s="178" t="s">
        <v>633</v>
      </c>
      <c r="C477" s="171"/>
      <c r="D477" s="171"/>
      <c r="E477" s="171"/>
      <c r="F477" s="171"/>
      <c r="G477" s="171"/>
    </row>
    <row r="478" spans="1:7" x14ac:dyDescent="0.25">
      <c r="A478" s="207" t="s">
        <v>1480</v>
      </c>
      <c r="B478" s="171" t="s">
        <v>635</v>
      </c>
      <c r="C478" s="240" t="s">
        <v>769</v>
      </c>
      <c r="D478" s="240" t="s">
        <v>769</v>
      </c>
      <c r="E478" s="171"/>
      <c r="F478" s="187" t="str">
        <f>IF($C$486=0,"",IF(C478="[for completion]","",IF(C478="","",C478/$C$486)))</f>
        <v/>
      </c>
      <c r="G478" s="187" t="str">
        <f>IF($D$486=0,"",IF(D478="[for completion]","",IF(D478="","",D478/$D$486)))</f>
        <v/>
      </c>
    </row>
    <row r="479" spans="1:7" x14ac:dyDescent="0.25">
      <c r="A479" s="207" t="s">
        <v>1481</v>
      </c>
      <c r="B479" s="171" t="s">
        <v>637</v>
      </c>
      <c r="C479" s="240" t="s">
        <v>769</v>
      </c>
      <c r="D479" s="240" t="s">
        <v>769</v>
      </c>
      <c r="E479" s="171"/>
      <c r="F479" s="187" t="str">
        <f t="shared" ref="F479:F485" si="20">IF($C$486=0,"",IF(C479="[for completion]","",IF(C479="","",C479/$C$486)))</f>
        <v/>
      </c>
      <c r="G479" s="187" t="str">
        <f t="shared" ref="G479:G485" si="21">IF($D$486=0,"",IF(D479="[for completion]","",IF(D479="","",D479/$D$486)))</f>
        <v/>
      </c>
    </row>
    <row r="480" spans="1:7" x14ac:dyDescent="0.25">
      <c r="A480" s="207" t="s">
        <v>1482</v>
      </c>
      <c r="B480" s="171" t="s">
        <v>639</v>
      </c>
      <c r="C480" s="240" t="s">
        <v>769</v>
      </c>
      <c r="D480" s="240" t="s">
        <v>769</v>
      </c>
      <c r="E480" s="171"/>
      <c r="F480" s="187" t="str">
        <f t="shared" si="20"/>
        <v/>
      </c>
      <c r="G480" s="187" t="str">
        <f t="shared" si="21"/>
        <v/>
      </c>
    </row>
    <row r="481" spans="1:7" x14ac:dyDescent="0.25">
      <c r="A481" s="207" t="s">
        <v>1483</v>
      </c>
      <c r="B481" s="171" t="s">
        <v>641</v>
      </c>
      <c r="C481" s="240" t="s">
        <v>769</v>
      </c>
      <c r="D481" s="240" t="s">
        <v>769</v>
      </c>
      <c r="E481" s="171"/>
      <c r="F481" s="187" t="str">
        <f t="shared" si="20"/>
        <v/>
      </c>
      <c r="G481" s="187" t="str">
        <f t="shared" si="21"/>
        <v/>
      </c>
    </row>
    <row r="482" spans="1:7" x14ac:dyDescent="0.25">
      <c r="A482" s="207" t="s">
        <v>1484</v>
      </c>
      <c r="B482" s="171" t="s">
        <v>643</v>
      </c>
      <c r="C482" s="240" t="s">
        <v>769</v>
      </c>
      <c r="D482" s="240" t="s">
        <v>769</v>
      </c>
      <c r="E482" s="171"/>
      <c r="F482" s="187" t="str">
        <f t="shared" si="20"/>
        <v/>
      </c>
      <c r="G482" s="187" t="str">
        <f t="shared" si="21"/>
        <v/>
      </c>
    </row>
    <row r="483" spans="1:7" x14ac:dyDescent="0.25">
      <c r="A483" s="207" t="s">
        <v>1485</v>
      </c>
      <c r="B483" s="171" t="s">
        <v>645</v>
      </c>
      <c r="C483" s="240" t="s">
        <v>769</v>
      </c>
      <c r="D483" s="240" t="s">
        <v>769</v>
      </c>
      <c r="E483" s="171"/>
      <c r="F483" s="187" t="str">
        <f t="shared" si="20"/>
        <v/>
      </c>
      <c r="G483" s="187" t="str">
        <f t="shared" si="21"/>
        <v/>
      </c>
    </row>
    <row r="484" spans="1:7" x14ac:dyDescent="0.25">
      <c r="A484" s="207" t="s">
        <v>1486</v>
      </c>
      <c r="B484" s="171" t="s">
        <v>647</v>
      </c>
      <c r="C484" s="240" t="s">
        <v>769</v>
      </c>
      <c r="D484" s="240" t="s">
        <v>769</v>
      </c>
      <c r="E484" s="171"/>
      <c r="F484" s="187" t="str">
        <f t="shared" si="20"/>
        <v/>
      </c>
      <c r="G484" s="187" t="str">
        <f t="shared" si="21"/>
        <v/>
      </c>
    </row>
    <row r="485" spans="1:7" x14ac:dyDescent="0.25">
      <c r="A485" s="207" t="s">
        <v>1487</v>
      </c>
      <c r="B485" s="171" t="s">
        <v>649</v>
      </c>
      <c r="C485" s="240" t="s">
        <v>769</v>
      </c>
      <c r="D485" s="240" t="s">
        <v>769</v>
      </c>
      <c r="E485" s="171"/>
      <c r="F485" s="187" t="str">
        <f t="shared" si="20"/>
        <v/>
      </c>
      <c r="G485" s="187" t="str">
        <f t="shared" si="21"/>
        <v/>
      </c>
    </row>
    <row r="486" spans="1:7" x14ac:dyDescent="0.25">
      <c r="A486" s="207" t="s">
        <v>1488</v>
      </c>
      <c r="B486" s="183" t="s">
        <v>88</v>
      </c>
      <c r="C486" s="188">
        <f>SUM(C478:C485)</f>
        <v>0</v>
      </c>
      <c r="D486" s="191">
        <f>SUM(D478:D485)</f>
        <v>0</v>
      </c>
      <c r="E486" s="171"/>
      <c r="F486" s="185">
        <f>SUM(F478:F485)</f>
        <v>0</v>
      </c>
      <c r="G486" s="208">
        <f>SUM(G478:G485)</f>
        <v>0</v>
      </c>
    </row>
    <row r="487" spans="1:7" x14ac:dyDescent="0.25">
      <c r="A487" s="207" t="s">
        <v>1489</v>
      </c>
      <c r="B487" s="175" t="s">
        <v>652</v>
      </c>
      <c r="C487" s="274"/>
      <c r="D487" s="280"/>
      <c r="E487" s="171"/>
      <c r="F487" s="187" t="s">
        <v>1180</v>
      </c>
      <c r="G487" s="187" t="s">
        <v>1180</v>
      </c>
    </row>
    <row r="488" spans="1:7" x14ac:dyDescent="0.25">
      <c r="A488" s="207" t="s">
        <v>1490</v>
      </c>
      <c r="B488" s="175" t="s">
        <v>654</v>
      </c>
      <c r="C488" s="274"/>
      <c r="D488" s="280"/>
      <c r="E488" s="171"/>
      <c r="F488" s="187" t="s">
        <v>1180</v>
      </c>
      <c r="G488" s="187" t="s">
        <v>1180</v>
      </c>
    </row>
    <row r="489" spans="1:7" x14ac:dyDescent="0.25">
      <c r="A489" s="207" t="s">
        <v>1491</v>
      </c>
      <c r="B489" s="175" t="s">
        <v>656</v>
      </c>
      <c r="C489" s="274"/>
      <c r="D489" s="280"/>
      <c r="E489" s="171"/>
      <c r="F489" s="187" t="s">
        <v>1180</v>
      </c>
      <c r="G489" s="187" t="s">
        <v>1180</v>
      </c>
    </row>
    <row r="490" spans="1:7" x14ac:dyDescent="0.25">
      <c r="A490" s="207" t="s">
        <v>1564</v>
      </c>
      <c r="B490" s="175" t="s">
        <v>658</v>
      </c>
      <c r="C490" s="274"/>
      <c r="D490" s="280"/>
      <c r="E490" s="171"/>
      <c r="F490" s="187" t="s">
        <v>1180</v>
      </c>
      <c r="G490" s="187" t="s">
        <v>1180</v>
      </c>
    </row>
    <row r="491" spans="1:7" x14ac:dyDescent="0.25">
      <c r="A491" s="207" t="s">
        <v>1565</v>
      </c>
      <c r="B491" s="175" t="s">
        <v>660</v>
      </c>
      <c r="C491" s="274"/>
      <c r="D491" s="280"/>
      <c r="E491" s="171"/>
      <c r="F491" s="187" t="s">
        <v>1180</v>
      </c>
      <c r="G491" s="187" t="s">
        <v>1180</v>
      </c>
    </row>
    <row r="492" spans="1:7" x14ac:dyDescent="0.25">
      <c r="A492" s="207" t="s">
        <v>1566</v>
      </c>
      <c r="B492" s="175" t="s">
        <v>662</v>
      </c>
      <c r="C492" s="274"/>
      <c r="D492" s="280"/>
      <c r="E492" s="171"/>
      <c r="F492" s="187" t="s">
        <v>1180</v>
      </c>
      <c r="G492" s="187" t="s">
        <v>1180</v>
      </c>
    </row>
    <row r="493" spans="1:7" x14ac:dyDescent="0.25">
      <c r="A493" s="207" t="s">
        <v>1567</v>
      </c>
      <c r="B493" s="175"/>
      <c r="C493" s="171"/>
      <c r="D493" s="171"/>
      <c r="E493" s="171"/>
      <c r="F493" s="172"/>
      <c r="G493" s="172"/>
    </row>
    <row r="494" spans="1:7" x14ac:dyDescent="0.25">
      <c r="A494" s="207" t="s">
        <v>1568</v>
      </c>
      <c r="B494" s="175"/>
      <c r="C494" s="171"/>
      <c r="D494" s="171"/>
      <c r="E494" s="171"/>
      <c r="F494" s="172"/>
      <c r="G494" s="172"/>
    </row>
    <row r="495" spans="1:7" x14ac:dyDescent="0.25">
      <c r="A495" s="207" t="s">
        <v>1569</v>
      </c>
      <c r="B495" s="175"/>
      <c r="C495" s="171"/>
      <c r="D495" s="171"/>
      <c r="E495" s="171"/>
      <c r="F495" s="174"/>
      <c r="G495" s="174"/>
    </row>
    <row r="496" spans="1:7" x14ac:dyDescent="0.25">
      <c r="A496" s="42"/>
      <c r="B496" s="42" t="s">
        <v>1925</v>
      </c>
      <c r="C496" s="42" t="s">
        <v>599</v>
      </c>
      <c r="D496" s="42" t="s">
        <v>600</v>
      </c>
      <c r="E496" s="42"/>
      <c r="F496" s="42" t="s">
        <v>430</v>
      </c>
      <c r="G496" s="42" t="s">
        <v>601</v>
      </c>
    </row>
    <row r="497" spans="1:7" x14ac:dyDescent="0.25">
      <c r="A497" s="207" t="s">
        <v>1492</v>
      </c>
      <c r="B497" s="171" t="s">
        <v>632</v>
      </c>
      <c r="C497" s="279" t="s">
        <v>769</v>
      </c>
      <c r="D497" s="171"/>
      <c r="E497" s="171"/>
      <c r="F497" s="171"/>
      <c r="G497" s="171"/>
    </row>
    <row r="498" spans="1:7" x14ac:dyDescent="0.25">
      <c r="A498" s="207"/>
      <c r="B498" s="171"/>
      <c r="C498" s="171"/>
      <c r="D498" s="171"/>
      <c r="E498" s="171"/>
      <c r="F498" s="171"/>
      <c r="G498" s="171"/>
    </row>
    <row r="499" spans="1:7" x14ac:dyDescent="0.25">
      <c r="A499" s="207"/>
      <c r="B499" s="178" t="s">
        <v>633</v>
      </c>
      <c r="C499" s="171"/>
      <c r="D499" s="171"/>
      <c r="E499" s="171"/>
      <c r="F499" s="171"/>
      <c r="G499" s="171"/>
    </row>
    <row r="500" spans="1:7" x14ac:dyDescent="0.25">
      <c r="A500" s="207" t="s">
        <v>1493</v>
      </c>
      <c r="B500" s="171" t="s">
        <v>635</v>
      </c>
      <c r="C500" s="240" t="s">
        <v>769</v>
      </c>
      <c r="D500" s="240" t="s">
        <v>769</v>
      </c>
      <c r="E500" s="171"/>
      <c r="F500" s="187" t="str">
        <f>IF($C$508=0,"",IF(C500="[for completion]","",IF(C500="","",C500/$C$508)))</f>
        <v/>
      </c>
      <c r="G500" s="187" t="str">
        <f>IF($D$508=0,"",IF(D500="[for completion]","",IF(D500="","",D500/$D$508)))</f>
        <v/>
      </c>
    </row>
    <row r="501" spans="1:7" x14ac:dyDescent="0.25">
      <c r="A501" s="207" t="s">
        <v>1494</v>
      </c>
      <c r="B501" s="171" t="s">
        <v>637</v>
      </c>
      <c r="C501" s="240" t="s">
        <v>769</v>
      </c>
      <c r="D501" s="240" t="s">
        <v>769</v>
      </c>
      <c r="E501" s="171"/>
      <c r="F501" s="187" t="str">
        <f t="shared" ref="F501:F507" si="22">IF($C$508=0,"",IF(C501="[for completion]","",IF(C501="","",C501/$C$508)))</f>
        <v/>
      </c>
      <c r="G501" s="187" t="str">
        <f t="shared" ref="G501:G507" si="23">IF($D$508=0,"",IF(D501="[for completion]","",IF(D501="","",D501/$D$508)))</f>
        <v/>
      </c>
    </row>
    <row r="502" spans="1:7" x14ac:dyDescent="0.25">
      <c r="A502" s="207" t="s">
        <v>1495</v>
      </c>
      <c r="B502" s="171" t="s">
        <v>639</v>
      </c>
      <c r="C502" s="240" t="s">
        <v>769</v>
      </c>
      <c r="D502" s="240" t="s">
        <v>769</v>
      </c>
      <c r="E502" s="171"/>
      <c r="F502" s="187" t="str">
        <f t="shared" si="22"/>
        <v/>
      </c>
      <c r="G502" s="187" t="str">
        <f t="shared" si="23"/>
        <v/>
      </c>
    </row>
    <row r="503" spans="1:7" x14ac:dyDescent="0.25">
      <c r="A503" s="207" t="s">
        <v>1496</v>
      </c>
      <c r="B503" s="207" t="s">
        <v>641</v>
      </c>
      <c r="C503" s="240" t="s">
        <v>769</v>
      </c>
      <c r="D503" s="240" t="s">
        <v>769</v>
      </c>
      <c r="E503" s="171"/>
      <c r="F503" s="187" t="str">
        <f t="shared" si="22"/>
        <v/>
      </c>
      <c r="G503" s="187" t="str">
        <f t="shared" si="23"/>
        <v/>
      </c>
    </row>
    <row r="504" spans="1:7" x14ac:dyDescent="0.25">
      <c r="A504" s="207" t="s">
        <v>1497</v>
      </c>
      <c r="B504" s="171" t="s">
        <v>643</v>
      </c>
      <c r="C504" s="240" t="s">
        <v>769</v>
      </c>
      <c r="D504" s="240" t="s">
        <v>769</v>
      </c>
      <c r="E504" s="171"/>
      <c r="F504" s="187" t="str">
        <f t="shared" si="22"/>
        <v/>
      </c>
      <c r="G504" s="187" t="str">
        <f t="shared" si="23"/>
        <v/>
      </c>
    </row>
    <row r="505" spans="1:7" x14ac:dyDescent="0.25">
      <c r="A505" s="207" t="s">
        <v>1498</v>
      </c>
      <c r="B505" s="171" t="s">
        <v>645</v>
      </c>
      <c r="C505" s="240" t="s">
        <v>769</v>
      </c>
      <c r="D505" s="240" t="s">
        <v>769</v>
      </c>
      <c r="E505" s="171"/>
      <c r="F505" s="187" t="str">
        <f t="shared" si="22"/>
        <v/>
      </c>
      <c r="G505" s="187" t="str">
        <f t="shared" si="23"/>
        <v/>
      </c>
    </row>
    <row r="506" spans="1:7" x14ac:dyDescent="0.25">
      <c r="A506" s="207" t="s">
        <v>1499</v>
      </c>
      <c r="B506" s="171" t="s">
        <v>647</v>
      </c>
      <c r="C506" s="240" t="s">
        <v>769</v>
      </c>
      <c r="D506" s="240" t="s">
        <v>769</v>
      </c>
      <c r="E506" s="171"/>
      <c r="F506" s="187" t="str">
        <f t="shared" si="22"/>
        <v/>
      </c>
      <c r="G506" s="187" t="str">
        <f t="shared" si="23"/>
        <v/>
      </c>
    </row>
    <row r="507" spans="1:7" x14ac:dyDescent="0.25">
      <c r="A507" s="207" t="s">
        <v>1500</v>
      </c>
      <c r="B507" s="171" t="s">
        <v>649</v>
      </c>
      <c r="C507" s="240" t="s">
        <v>769</v>
      </c>
      <c r="D507" s="240" t="s">
        <v>769</v>
      </c>
      <c r="E507" s="171"/>
      <c r="F507" s="187" t="str">
        <f t="shared" si="22"/>
        <v/>
      </c>
      <c r="G507" s="187" t="str">
        <f t="shared" si="23"/>
        <v/>
      </c>
    </row>
    <row r="508" spans="1:7" x14ac:dyDescent="0.25">
      <c r="A508" s="207" t="s">
        <v>1501</v>
      </c>
      <c r="B508" s="183" t="s">
        <v>88</v>
      </c>
      <c r="C508" s="188">
        <f>SUM(C500:C507)</f>
        <v>0</v>
      </c>
      <c r="D508" s="191">
        <f>SUM(D500:D507)</f>
        <v>0</v>
      </c>
      <c r="E508" s="171"/>
      <c r="F508" s="208">
        <f>SUM(F500:F507)</f>
        <v>0</v>
      </c>
      <c r="G508" s="185">
        <f>SUM(G500:G507)</f>
        <v>0</v>
      </c>
    </row>
    <row r="509" spans="1:7" x14ac:dyDescent="0.25">
      <c r="A509" s="207" t="s">
        <v>1570</v>
      </c>
      <c r="B509" s="175" t="s">
        <v>652</v>
      </c>
      <c r="C509" s="188"/>
      <c r="D509" s="190"/>
      <c r="E509" s="171"/>
      <c r="F509" s="187" t="s">
        <v>1180</v>
      </c>
      <c r="G509" s="187" t="s">
        <v>1180</v>
      </c>
    </row>
    <row r="510" spans="1:7" x14ac:dyDescent="0.25">
      <c r="A510" s="207" t="s">
        <v>1571</v>
      </c>
      <c r="B510" s="175" t="s">
        <v>654</v>
      </c>
      <c r="C510" s="188"/>
      <c r="D510" s="190"/>
      <c r="E510" s="171"/>
      <c r="F510" s="187" t="s">
        <v>1180</v>
      </c>
      <c r="G510" s="187" t="s">
        <v>1180</v>
      </c>
    </row>
    <row r="511" spans="1:7" x14ac:dyDescent="0.25">
      <c r="A511" s="207" t="s">
        <v>1572</v>
      </c>
      <c r="B511" s="175" t="s">
        <v>656</v>
      </c>
      <c r="C511" s="188"/>
      <c r="D511" s="190"/>
      <c r="E511" s="171"/>
      <c r="F511" s="187" t="s">
        <v>1180</v>
      </c>
      <c r="G511" s="187" t="s">
        <v>1180</v>
      </c>
    </row>
    <row r="512" spans="1:7" x14ac:dyDescent="0.25">
      <c r="A512" s="207" t="s">
        <v>1745</v>
      </c>
      <c r="B512" s="175" t="s">
        <v>658</v>
      </c>
      <c r="C512" s="188"/>
      <c r="D512" s="190"/>
      <c r="E512" s="171"/>
      <c r="F512" s="187" t="s">
        <v>1180</v>
      </c>
      <c r="G512" s="187" t="s">
        <v>1180</v>
      </c>
    </row>
    <row r="513" spans="1:7" x14ac:dyDescent="0.25">
      <c r="A513" s="207" t="s">
        <v>1746</v>
      </c>
      <c r="B513" s="175" t="s">
        <v>660</v>
      </c>
      <c r="C513" s="188"/>
      <c r="D513" s="190"/>
      <c r="E513" s="171"/>
      <c r="F513" s="187" t="s">
        <v>1180</v>
      </c>
      <c r="G513" s="187" t="s">
        <v>1180</v>
      </c>
    </row>
    <row r="514" spans="1:7" x14ac:dyDescent="0.25">
      <c r="A514" s="207" t="s">
        <v>1747</v>
      </c>
      <c r="B514" s="175" t="s">
        <v>662</v>
      </c>
      <c r="C514" s="188"/>
      <c r="D514" s="190"/>
      <c r="E514" s="171"/>
      <c r="F514" s="187" t="s">
        <v>1180</v>
      </c>
      <c r="G514" s="187" t="s">
        <v>1180</v>
      </c>
    </row>
    <row r="515" spans="1:7" x14ac:dyDescent="0.25">
      <c r="A515" s="207" t="s">
        <v>1748</v>
      </c>
      <c r="B515" s="175"/>
      <c r="C515" s="171"/>
      <c r="D515" s="171"/>
      <c r="E515" s="171"/>
      <c r="F515" s="187"/>
      <c r="G515" s="187"/>
    </row>
    <row r="516" spans="1:7" x14ac:dyDescent="0.25">
      <c r="A516" s="207" t="s">
        <v>1749</v>
      </c>
      <c r="B516" s="175"/>
      <c r="C516" s="171"/>
      <c r="D516" s="171"/>
      <c r="E516" s="171"/>
      <c r="F516" s="187"/>
      <c r="G516" s="187"/>
    </row>
    <row r="517" spans="1:7" x14ac:dyDescent="0.25">
      <c r="A517" s="207" t="s">
        <v>1750</v>
      </c>
      <c r="B517" s="175"/>
      <c r="C517" s="171"/>
      <c r="D517" s="171"/>
      <c r="E517" s="171"/>
      <c r="F517" s="187"/>
      <c r="G517" s="185"/>
    </row>
    <row r="518" spans="1:7" x14ac:dyDescent="0.25">
      <c r="A518" s="42"/>
      <c r="B518" s="42" t="s">
        <v>1926</v>
      </c>
      <c r="C518" s="42" t="s">
        <v>719</v>
      </c>
      <c r="D518" s="42"/>
      <c r="E518" s="42"/>
      <c r="F518" s="42"/>
      <c r="G518" s="42"/>
    </row>
    <row r="519" spans="1:7" x14ac:dyDescent="0.25">
      <c r="A519" s="207" t="s">
        <v>1573</v>
      </c>
      <c r="B519" s="178" t="s">
        <v>720</v>
      </c>
      <c r="C519" s="240" t="s">
        <v>769</v>
      </c>
      <c r="D519" s="279"/>
      <c r="E519" s="171"/>
      <c r="F519" s="171"/>
      <c r="G519" s="171"/>
    </row>
    <row r="520" spans="1:7" x14ac:dyDescent="0.25">
      <c r="A520" s="207" t="s">
        <v>1574</v>
      </c>
      <c r="B520" s="178" t="s">
        <v>721</v>
      </c>
      <c r="C520" s="240" t="s">
        <v>769</v>
      </c>
      <c r="D520" s="279"/>
      <c r="E520" s="171"/>
      <c r="F520" s="171"/>
      <c r="G520" s="171"/>
    </row>
    <row r="521" spans="1:7" x14ac:dyDescent="0.25">
      <c r="A521" s="207" t="s">
        <v>1575</v>
      </c>
      <c r="B521" s="178" t="s">
        <v>722</v>
      </c>
      <c r="C521" s="240" t="s">
        <v>769</v>
      </c>
      <c r="D521" s="279"/>
      <c r="E521" s="171"/>
      <c r="F521" s="171"/>
      <c r="G521" s="171"/>
    </row>
    <row r="522" spans="1:7" x14ac:dyDescent="0.25">
      <c r="A522" s="207" t="s">
        <v>1576</v>
      </c>
      <c r="B522" s="178" t="s">
        <v>723</v>
      </c>
      <c r="C522" s="240" t="s">
        <v>769</v>
      </c>
      <c r="D522" s="279"/>
      <c r="E522" s="171"/>
      <c r="F522" s="171"/>
      <c r="G522" s="171"/>
    </row>
    <row r="523" spans="1:7" x14ac:dyDescent="0.25">
      <c r="A523" s="207" t="s">
        <v>1577</v>
      </c>
      <c r="B523" s="178" t="s">
        <v>724</v>
      </c>
      <c r="C523" s="240" t="s">
        <v>769</v>
      </c>
      <c r="D523" s="279"/>
      <c r="E523" s="171"/>
      <c r="F523" s="171"/>
      <c r="G523" s="171"/>
    </row>
    <row r="524" spans="1:7" x14ac:dyDescent="0.25">
      <c r="A524" s="207" t="s">
        <v>1578</v>
      </c>
      <c r="B524" s="178" t="s">
        <v>725</v>
      </c>
      <c r="C524" s="240" t="s">
        <v>769</v>
      </c>
      <c r="D524" s="279"/>
      <c r="E524" s="171"/>
      <c r="F524" s="171"/>
      <c r="G524" s="171"/>
    </row>
    <row r="525" spans="1:7" x14ac:dyDescent="0.25">
      <c r="A525" s="207" t="s">
        <v>1579</v>
      </c>
      <c r="B525" s="178" t="s">
        <v>726</v>
      </c>
      <c r="C525" s="240" t="s">
        <v>769</v>
      </c>
      <c r="D525" s="279"/>
      <c r="E525" s="171"/>
      <c r="F525" s="171"/>
      <c r="G525" s="171"/>
    </row>
    <row r="526" spans="1:7" s="201" customFormat="1" x14ac:dyDescent="0.25">
      <c r="A526" s="207" t="s">
        <v>1580</v>
      </c>
      <c r="B526" s="178" t="s">
        <v>1733</v>
      </c>
      <c r="C526" s="240" t="s">
        <v>769</v>
      </c>
      <c r="D526" s="279"/>
      <c r="E526" s="207"/>
      <c r="F526" s="207"/>
      <c r="G526" s="207"/>
    </row>
    <row r="527" spans="1:7" s="201" customFormat="1" x14ac:dyDescent="0.25">
      <c r="A527" s="207" t="s">
        <v>1581</v>
      </c>
      <c r="B527" s="178" t="s">
        <v>1734</v>
      </c>
      <c r="C527" s="240" t="s">
        <v>769</v>
      </c>
      <c r="D527" s="279"/>
      <c r="E527" s="207"/>
      <c r="F527" s="207"/>
      <c r="G527" s="207"/>
    </row>
    <row r="528" spans="1:7" s="201" customFormat="1" x14ac:dyDescent="0.25">
      <c r="A528" s="207" t="s">
        <v>1582</v>
      </c>
      <c r="B528" s="178" t="s">
        <v>1735</v>
      </c>
      <c r="C528" s="240" t="s">
        <v>769</v>
      </c>
      <c r="D528" s="279"/>
      <c r="E528" s="207"/>
      <c r="F528" s="207"/>
      <c r="G528" s="207"/>
    </row>
    <row r="529" spans="1:7" x14ac:dyDescent="0.25">
      <c r="A529" s="207" t="s">
        <v>1640</v>
      </c>
      <c r="B529" s="178" t="s">
        <v>727</v>
      </c>
      <c r="C529" s="240" t="s">
        <v>769</v>
      </c>
      <c r="D529" s="279"/>
      <c r="E529" s="171"/>
      <c r="F529" s="171"/>
      <c r="G529" s="171"/>
    </row>
    <row r="530" spans="1:7" x14ac:dyDescent="0.25">
      <c r="A530" s="207" t="s">
        <v>1751</v>
      </c>
      <c r="B530" s="178" t="s">
        <v>728</v>
      </c>
      <c r="C530" s="240" t="s">
        <v>769</v>
      </c>
      <c r="D530" s="279"/>
      <c r="E530" s="171"/>
      <c r="F530" s="171"/>
      <c r="G530" s="171"/>
    </row>
    <row r="531" spans="1:7" x14ac:dyDescent="0.25">
      <c r="A531" s="207" t="s">
        <v>1752</v>
      </c>
      <c r="B531" s="178" t="s">
        <v>86</v>
      </c>
      <c r="C531" s="240" t="s">
        <v>769</v>
      </c>
      <c r="D531" s="279"/>
      <c r="E531" s="171"/>
      <c r="F531" s="171"/>
      <c r="G531" s="171"/>
    </row>
    <row r="532" spans="1:7" x14ac:dyDescent="0.25">
      <c r="A532" s="207" t="s">
        <v>1753</v>
      </c>
      <c r="B532" s="175" t="s">
        <v>1736</v>
      </c>
      <c r="C532" s="279"/>
      <c r="D532" s="278"/>
      <c r="E532" s="171"/>
      <c r="F532" s="171"/>
      <c r="G532" s="171"/>
    </row>
    <row r="533" spans="1:7" x14ac:dyDescent="0.25">
      <c r="A533" s="207" t="s">
        <v>1754</v>
      </c>
      <c r="B533" s="175" t="s">
        <v>90</v>
      </c>
      <c r="C533" s="279"/>
      <c r="D533" s="278"/>
      <c r="E533" s="171"/>
      <c r="F533" s="171"/>
      <c r="G533" s="171"/>
    </row>
    <row r="534" spans="1:7" x14ac:dyDescent="0.25">
      <c r="A534" s="207" t="s">
        <v>1755</v>
      </c>
      <c r="B534" s="175" t="s">
        <v>90</v>
      </c>
      <c r="C534" s="279"/>
      <c r="D534" s="278"/>
      <c r="E534" s="171"/>
      <c r="F534" s="171"/>
      <c r="G534" s="171"/>
    </row>
    <row r="535" spans="1:7" x14ac:dyDescent="0.25">
      <c r="A535" s="207" t="s">
        <v>1927</v>
      </c>
      <c r="B535" s="175" t="s">
        <v>90</v>
      </c>
      <c r="C535" s="279"/>
      <c r="D535" s="278"/>
      <c r="E535" s="171"/>
      <c r="F535" s="171"/>
      <c r="G535" s="171"/>
    </row>
    <row r="536" spans="1:7" x14ac:dyDescent="0.25">
      <c r="A536" s="207" t="s">
        <v>1928</v>
      </c>
      <c r="B536" s="175" t="s">
        <v>90</v>
      </c>
      <c r="C536" s="279"/>
      <c r="D536" s="278"/>
      <c r="E536" s="171"/>
      <c r="F536" s="171"/>
      <c r="G536" s="171"/>
    </row>
    <row r="537" spans="1:7" x14ac:dyDescent="0.25">
      <c r="A537" s="207" t="s">
        <v>1929</v>
      </c>
      <c r="B537" s="175" t="s">
        <v>90</v>
      </c>
      <c r="C537" s="279"/>
      <c r="D537" s="278"/>
      <c r="E537" s="171"/>
      <c r="F537" s="171"/>
      <c r="G537" s="171"/>
    </row>
    <row r="538" spans="1:7" x14ac:dyDescent="0.25">
      <c r="A538" s="207" t="s">
        <v>1930</v>
      </c>
      <c r="B538" s="175" t="s">
        <v>90</v>
      </c>
      <c r="C538" s="279"/>
      <c r="D538" s="278"/>
      <c r="E538" s="171"/>
      <c r="F538" s="171"/>
      <c r="G538" s="171"/>
    </row>
    <row r="539" spans="1:7" x14ac:dyDescent="0.25">
      <c r="A539" s="207" t="s">
        <v>1931</v>
      </c>
      <c r="B539" s="175" t="s">
        <v>90</v>
      </c>
      <c r="C539" s="279"/>
      <c r="D539" s="278"/>
      <c r="E539" s="171"/>
      <c r="F539" s="171"/>
      <c r="G539" s="171"/>
    </row>
    <row r="540" spans="1:7" x14ac:dyDescent="0.25">
      <c r="A540" s="207" t="s">
        <v>1932</v>
      </c>
      <c r="B540" s="175" t="s">
        <v>90</v>
      </c>
      <c r="C540" s="279"/>
      <c r="D540" s="278"/>
      <c r="E540" s="171"/>
      <c r="F540" s="171"/>
      <c r="G540" s="171"/>
    </row>
    <row r="541" spans="1:7" x14ac:dyDescent="0.25">
      <c r="A541" s="207" t="s">
        <v>1933</v>
      </c>
      <c r="B541" s="175" t="s">
        <v>90</v>
      </c>
      <c r="C541" s="279"/>
      <c r="D541" s="278"/>
      <c r="E541" s="171"/>
      <c r="F541" s="171"/>
      <c r="G541" s="171"/>
    </row>
    <row r="542" spans="1:7" x14ac:dyDescent="0.25">
      <c r="A542" s="207" t="s">
        <v>1934</v>
      </c>
      <c r="B542" s="175" t="s">
        <v>90</v>
      </c>
      <c r="C542" s="279"/>
      <c r="D542" s="278"/>
      <c r="E542" s="171"/>
      <c r="F542" s="171"/>
      <c r="G542" s="171"/>
    </row>
    <row r="543" spans="1:7" x14ac:dyDescent="0.25">
      <c r="A543" s="207" t="s">
        <v>1935</v>
      </c>
      <c r="B543" s="175" t="s">
        <v>90</v>
      </c>
      <c r="C543" s="279"/>
      <c r="D543" s="278"/>
      <c r="E543" s="171"/>
      <c r="F543" s="171"/>
      <c r="G543" s="169"/>
    </row>
    <row r="544" spans="1:7" x14ac:dyDescent="0.25">
      <c r="A544" s="207" t="s">
        <v>1936</v>
      </c>
      <c r="B544" s="175" t="s">
        <v>90</v>
      </c>
      <c r="C544" s="279"/>
      <c r="D544" s="278"/>
      <c r="E544" s="171"/>
      <c r="F544" s="171"/>
      <c r="G544" s="169"/>
    </row>
    <row r="545" spans="1:7" x14ac:dyDescent="0.25">
      <c r="A545" s="207" t="s">
        <v>1937</v>
      </c>
      <c r="B545" s="175" t="s">
        <v>90</v>
      </c>
      <c r="C545" s="279"/>
      <c r="D545" s="278"/>
      <c r="E545" s="171"/>
      <c r="F545" s="171"/>
      <c r="G545" s="169"/>
    </row>
    <row r="546" spans="1:7" x14ac:dyDescent="0.25">
      <c r="A546" s="42"/>
      <c r="B546" s="42" t="s">
        <v>1938</v>
      </c>
      <c r="C546" s="42" t="s">
        <v>58</v>
      </c>
      <c r="D546" s="42" t="s">
        <v>1169</v>
      </c>
      <c r="E546" s="42"/>
      <c r="F546" s="42" t="s">
        <v>430</v>
      </c>
      <c r="G546" s="42" t="s">
        <v>1478</v>
      </c>
    </row>
    <row r="547" spans="1:7" x14ac:dyDescent="0.25">
      <c r="A547" s="218" t="s">
        <v>1641</v>
      </c>
      <c r="B547" s="273" t="s">
        <v>522</v>
      </c>
      <c r="C547" s="240" t="s">
        <v>769</v>
      </c>
      <c r="D547" s="240" t="s">
        <v>769</v>
      </c>
      <c r="E547" s="166"/>
      <c r="F547" s="187" t="str">
        <f>IF($C$565=0,"",IF(C547="[for completion]","",IF(C547="","",C547/$C$565)))</f>
        <v/>
      </c>
      <c r="G547" s="187" t="str">
        <f>IF($D$565=0,"",IF(D547="[for completion]","",IF(D547="","",D547/$D$565)))</f>
        <v/>
      </c>
    </row>
    <row r="548" spans="1:7" x14ac:dyDescent="0.25">
      <c r="A548" s="218" t="s">
        <v>1642</v>
      </c>
      <c r="B548" s="273" t="s">
        <v>522</v>
      </c>
      <c r="C548" s="240" t="s">
        <v>769</v>
      </c>
      <c r="D548" s="240" t="s">
        <v>769</v>
      </c>
      <c r="E548" s="166"/>
      <c r="F548" s="187" t="str">
        <f t="shared" ref="F548:F564" si="24">IF($C$565=0,"",IF(C548="[for completion]","",IF(C548="","",C548/$C$565)))</f>
        <v/>
      </c>
      <c r="G548" s="187" t="str">
        <f t="shared" ref="G548:G564" si="25">IF($D$565=0,"",IF(D548="[for completion]","",IF(D548="","",D548/$D$565)))</f>
        <v/>
      </c>
    </row>
    <row r="549" spans="1:7" x14ac:dyDescent="0.25">
      <c r="A549" s="218" t="s">
        <v>1643</v>
      </c>
      <c r="B549" s="273" t="s">
        <v>522</v>
      </c>
      <c r="C549" s="240" t="s">
        <v>769</v>
      </c>
      <c r="D549" s="240" t="s">
        <v>769</v>
      </c>
      <c r="E549" s="166"/>
      <c r="F549" s="187" t="str">
        <f t="shared" si="24"/>
        <v/>
      </c>
      <c r="G549" s="187" t="str">
        <f t="shared" si="25"/>
        <v/>
      </c>
    </row>
    <row r="550" spans="1:7" x14ac:dyDescent="0.25">
      <c r="A550" s="218" t="s">
        <v>1644</v>
      </c>
      <c r="B550" s="273" t="s">
        <v>522</v>
      </c>
      <c r="C550" s="240" t="s">
        <v>769</v>
      </c>
      <c r="D550" s="240" t="s">
        <v>769</v>
      </c>
      <c r="E550" s="166"/>
      <c r="F550" s="187" t="str">
        <f t="shared" si="24"/>
        <v/>
      </c>
      <c r="G550" s="187" t="str">
        <f t="shared" si="25"/>
        <v/>
      </c>
    </row>
    <row r="551" spans="1:7" x14ac:dyDescent="0.25">
      <c r="A551" s="218" t="s">
        <v>1645</v>
      </c>
      <c r="B551" s="273" t="s">
        <v>522</v>
      </c>
      <c r="C551" s="240" t="s">
        <v>769</v>
      </c>
      <c r="D551" s="240" t="s">
        <v>769</v>
      </c>
      <c r="E551" s="166"/>
      <c r="F551" s="187" t="str">
        <f t="shared" si="24"/>
        <v/>
      </c>
      <c r="G551" s="187" t="str">
        <f t="shared" si="25"/>
        <v/>
      </c>
    </row>
    <row r="552" spans="1:7" x14ac:dyDescent="0.25">
      <c r="A552" s="218" t="s">
        <v>1756</v>
      </c>
      <c r="B552" s="273" t="s">
        <v>522</v>
      </c>
      <c r="C552" s="240" t="s">
        <v>769</v>
      </c>
      <c r="D552" s="240" t="s">
        <v>769</v>
      </c>
      <c r="E552" s="166"/>
      <c r="F552" s="187" t="str">
        <f t="shared" si="24"/>
        <v/>
      </c>
      <c r="G552" s="187" t="str">
        <f t="shared" si="25"/>
        <v/>
      </c>
    </row>
    <row r="553" spans="1:7" x14ac:dyDescent="0.25">
      <c r="A553" s="218" t="s">
        <v>1757</v>
      </c>
      <c r="B553" s="273" t="s">
        <v>522</v>
      </c>
      <c r="C553" s="240" t="s">
        <v>769</v>
      </c>
      <c r="D553" s="240" t="s">
        <v>769</v>
      </c>
      <c r="E553" s="166"/>
      <c r="F553" s="187" t="str">
        <f t="shared" si="24"/>
        <v/>
      </c>
      <c r="G553" s="187" t="str">
        <f t="shared" si="25"/>
        <v/>
      </c>
    </row>
    <row r="554" spans="1:7" x14ac:dyDescent="0.25">
      <c r="A554" s="218" t="s">
        <v>1758</v>
      </c>
      <c r="B554" s="273" t="s">
        <v>522</v>
      </c>
      <c r="C554" s="240" t="s">
        <v>769</v>
      </c>
      <c r="D554" s="240" t="s">
        <v>769</v>
      </c>
      <c r="E554" s="166"/>
      <c r="F554" s="187" t="str">
        <f t="shared" si="24"/>
        <v/>
      </c>
      <c r="G554" s="187" t="str">
        <f t="shared" si="25"/>
        <v/>
      </c>
    </row>
    <row r="555" spans="1:7" x14ac:dyDescent="0.25">
      <c r="A555" s="218" t="s">
        <v>1759</v>
      </c>
      <c r="B555" s="273" t="s">
        <v>522</v>
      </c>
      <c r="C555" s="240" t="s">
        <v>769</v>
      </c>
      <c r="D555" s="240" t="s">
        <v>769</v>
      </c>
      <c r="E555" s="166"/>
      <c r="F555" s="187" t="str">
        <f t="shared" si="24"/>
        <v/>
      </c>
      <c r="G555" s="187" t="str">
        <f t="shared" si="25"/>
        <v/>
      </c>
    </row>
    <row r="556" spans="1:7" x14ac:dyDescent="0.25">
      <c r="A556" s="218" t="s">
        <v>1760</v>
      </c>
      <c r="B556" s="273" t="s">
        <v>522</v>
      </c>
      <c r="C556" s="240" t="s">
        <v>769</v>
      </c>
      <c r="D556" s="240" t="s">
        <v>769</v>
      </c>
      <c r="E556" s="166"/>
      <c r="F556" s="187" t="str">
        <f t="shared" si="24"/>
        <v/>
      </c>
      <c r="G556" s="187" t="str">
        <f t="shared" si="25"/>
        <v/>
      </c>
    </row>
    <row r="557" spans="1:7" x14ac:dyDescent="0.25">
      <c r="A557" s="218" t="s">
        <v>1761</v>
      </c>
      <c r="B557" s="273" t="s">
        <v>522</v>
      </c>
      <c r="C557" s="240" t="s">
        <v>769</v>
      </c>
      <c r="D557" s="240" t="s">
        <v>769</v>
      </c>
      <c r="E557" s="166"/>
      <c r="F557" s="187" t="str">
        <f t="shared" si="24"/>
        <v/>
      </c>
      <c r="G557" s="187" t="str">
        <f t="shared" si="25"/>
        <v/>
      </c>
    </row>
    <row r="558" spans="1:7" x14ac:dyDescent="0.25">
      <c r="A558" s="218" t="s">
        <v>1762</v>
      </c>
      <c r="B558" s="273" t="s">
        <v>522</v>
      </c>
      <c r="C558" s="240" t="s">
        <v>769</v>
      </c>
      <c r="D558" s="240" t="s">
        <v>769</v>
      </c>
      <c r="E558" s="166"/>
      <c r="F558" s="187" t="str">
        <f t="shared" si="24"/>
        <v/>
      </c>
      <c r="G558" s="187" t="str">
        <f t="shared" si="25"/>
        <v/>
      </c>
    </row>
    <row r="559" spans="1:7" x14ac:dyDescent="0.25">
      <c r="A559" s="218" t="s">
        <v>1763</v>
      </c>
      <c r="B559" s="273" t="s">
        <v>522</v>
      </c>
      <c r="C559" s="240" t="s">
        <v>769</v>
      </c>
      <c r="D559" s="240" t="s">
        <v>769</v>
      </c>
      <c r="E559" s="166"/>
      <c r="F559" s="187" t="str">
        <f t="shared" si="24"/>
        <v/>
      </c>
      <c r="G559" s="187" t="str">
        <f t="shared" si="25"/>
        <v/>
      </c>
    </row>
    <row r="560" spans="1:7" x14ac:dyDescent="0.25">
      <c r="A560" s="218" t="s">
        <v>1764</v>
      </c>
      <c r="B560" s="273" t="s">
        <v>522</v>
      </c>
      <c r="C560" s="240" t="s">
        <v>769</v>
      </c>
      <c r="D560" s="240" t="s">
        <v>769</v>
      </c>
      <c r="E560" s="166"/>
      <c r="F560" s="187" t="str">
        <f t="shared" si="24"/>
        <v/>
      </c>
      <c r="G560" s="187" t="str">
        <f t="shared" si="25"/>
        <v/>
      </c>
    </row>
    <row r="561" spans="1:7" x14ac:dyDescent="0.25">
      <c r="A561" s="218" t="s">
        <v>1765</v>
      </c>
      <c r="B561" s="273" t="s">
        <v>522</v>
      </c>
      <c r="C561" s="240" t="s">
        <v>769</v>
      </c>
      <c r="D561" s="240" t="s">
        <v>769</v>
      </c>
      <c r="E561" s="166"/>
      <c r="F561" s="187" t="str">
        <f t="shared" si="24"/>
        <v/>
      </c>
      <c r="G561" s="187" t="str">
        <f t="shared" si="25"/>
        <v/>
      </c>
    </row>
    <row r="562" spans="1:7" x14ac:dyDescent="0.25">
      <c r="A562" s="218" t="s">
        <v>1766</v>
      </c>
      <c r="B562" s="273" t="s">
        <v>522</v>
      </c>
      <c r="C562" s="240" t="s">
        <v>769</v>
      </c>
      <c r="D562" s="240" t="s">
        <v>769</v>
      </c>
      <c r="E562" s="166"/>
      <c r="F562" s="187" t="str">
        <f t="shared" si="24"/>
        <v/>
      </c>
      <c r="G562" s="187" t="str">
        <f t="shared" si="25"/>
        <v/>
      </c>
    </row>
    <row r="563" spans="1:7" x14ac:dyDescent="0.25">
      <c r="A563" s="218" t="s">
        <v>1767</v>
      </c>
      <c r="B563" s="273" t="s">
        <v>522</v>
      </c>
      <c r="C563" s="240" t="s">
        <v>769</v>
      </c>
      <c r="D563" s="240" t="s">
        <v>769</v>
      </c>
      <c r="E563" s="166"/>
      <c r="F563" s="187" t="str">
        <f t="shared" si="24"/>
        <v/>
      </c>
      <c r="G563" s="187" t="str">
        <f t="shared" si="25"/>
        <v/>
      </c>
    </row>
    <row r="564" spans="1:7" x14ac:dyDescent="0.25">
      <c r="A564" s="218" t="s">
        <v>1768</v>
      </c>
      <c r="B564" s="178" t="s">
        <v>1561</v>
      </c>
      <c r="C564" s="240" t="s">
        <v>769</v>
      </c>
      <c r="D564" s="240" t="s">
        <v>769</v>
      </c>
      <c r="E564" s="166"/>
      <c r="F564" s="187" t="str">
        <f t="shared" si="24"/>
        <v/>
      </c>
      <c r="G564" s="187" t="str">
        <f t="shared" si="25"/>
        <v/>
      </c>
    </row>
    <row r="565" spans="1:7" x14ac:dyDescent="0.25">
      <c r="A565" s="218" t="s">
        <v>1769</v>
      </c>
      <c r="B565" s="168" t="s">
        <v>88</v>
      </c>
      <c r="C565" s="136">
        <f>SUM(C547:C564)</f>
        <v>0</v>
      </c>
      <c r="D565" s="137">
        <f>SUM(D547:D564)</f>
        <v>0</v>
      </c>
      <c r="E565" s="166"/>
      <c r="F565" s="208">
        <f>SUM(F547:F564)</f>
        <v>0</v>
      </c>
      <c r="G565" s="208">
        <f>SUM(G547:G564)</f>
        <v>0</v>
      </c>
    </row>
    <row r="566" spans="1:7" x14ac:dyDescent="0.25">
      <c r="A566" s="218" t="s">
        <v>1939</v>
      </c>
      <c r="B566" s="168"/>
      <c r="C566" s="162"/>
      <c r="D566" s="162"/>
      <c r="E566" s="166"/>
      <c r="F566" s="166"/>
      <c r="G566" s="166"/>
    </row>
    <row r="567" spans="1:7" x14ac:dyDescent="0.25">
      <c r="A567" s="218" t="s">
        <v>1940</v>
      </c>
      <c r="B567" s="168"/>
      <c r="C567" s="162"/>
      <c r="D567" s="162"/>
      <c r="E567" s="166"/>
      <c r="F567" s="166"/>
      <c r="G567" s="166"/>
    </row>
    <row r="568" spans="1:7" x14ac:dyDescent="0.25">
      <c r="A568" s="218" t="s">
        <v>1941</v>
      </c>
      <c r="B568" s="168"/>
      <c r="C568" s="162"/>
      <c r="D568" s="162"/>
      <c r="E568" s="166"/>
      <c r="F568" s="166"/>
      <c r="G568" s="166"/>
    </row>
    <row r="569" spans="1:7" s="201" customFormat="1" x14ac:dyDescent="0.25">
      <c r="A569" s="42"/>
      <c r="B569" s="42" t="s">
        <v>1942</v>
      </c>
      <c r="C569" s="42" t="s">
        <v>58</v>
      </c>
      <c r="D569" s="42" t="s">
        <v>1169</v>
      </c>
      <c r="E569" s="42"/>
      <c r="F569" s="42" t="s">
        <v>430</v>
      </c>
      <c r="G569" s="42" t="s">
        <v>1816</v>
      </c>
    </row>
    <row r="570" spans="1:7" s="201" customFormat="1" x14ac:dyDescent="0.25">
      <c r="A570" s="218" t="s">
        <v>1770</v>
      </c>
      <c r="B570" s="273" t="s">
        <v>522</v>
      </c>
      <c r="C570" s="240" t="s">
        <v>769</v>
      </c>
      <c r="D570" s="240" t="s">
        <v>769</v>
      </c>
      <c r="E570" s="203"/>
      <c r="F570" s="187" t="str">
        <f>IF($C$588=0,"",IF(C570="[for completion]","",IF(C570="","",C570/$C$588)))</f>
        <v/>
      </c>
      <c r="G570" s="187" t="str">
        <f>IF($D$588=0,"",IF(D570="[for completion]","",IF(D570="","",D570/$D$588)))</f>
        <v/>
      </c>
    </row>
    <row r="571" spans="1:7" s="201" customFormat="1" x14ac:dyDescent="0.25">
      <c r="A571" s="218" t="s">
        <v>1771</v>
      </c>
      <c r="B571" s="273" t="s">
        <v>522</v>
      </c>
      <c r="C571" s="240" t="s">
        <v>769</v>
      </c>
      <c r="D571" s="240" t="s">
        <v>769</v>
      </c>
      <c r="E571" s="203"/>
      <c r="F571" s="187" t="str">
        <f t="shared" ref="F571:F587" si="26">IF($C$588=0,"",IF(C571="[for completion]","",IF(C571="","",C571/$C$588)))</f>
        <v/>
      </c>
      <c r="G571" s="187" t="str">
        <f t="shared" ref="G571:G587" si="27">IF($D$588=0,"",IF(D571="[for completion]","",IF(D571="","",D571/$D$588)))</f>
        <v/>
      </c>
    </row>
    <row r="572" spans="1:7" s="201" customFormat="1" x14ac:dyDescent="0.25">
      <c r="A572" s="218" t="s">
        <v>1772</v>
      </c>
      <c r="B572" s="273" t="s">
        <v>522</v>
      </c>
      <c r="C572" s="240" t="s">
        <v>769</v>
      </c>
      <c r="D572" s="240" t="s">
        <v>769</v>
      </c>
      <c r="E572" s="203"/>
      <c r="F572" s="187" t="str">
        <f t="shared" si="26"/>
        <v/>
      </c>
      <c r="G572" s="187" t="str">
        <f t="shared" si="27"/>
        <v/>
      </c>
    </row>
    <row r="573" spans="1:7" s="201" customFormat="1" x14ac:dyDescent="0.25">
      <c r="A573" s="218" t="s">
        <v>1773</v>
      </c>
      <c r="B573" s="273" t="s">
        <v>522</v>
      </c>
      <c r="C573" s="240" t="s">
        <v>769</v>
      </c>
      <c r="D573" s="240" t="s">
        <v>769</v>
      </c>
      <c r="E573" s="203"/>
      <c r="F573" s="187" t="str">
        <f t="shared" si="26"/>
        <v/>
      </c>
      <c r="G573" s="187" t="str">
        <f t="shared" si="27"/>
        <v/>
      </c>
    </row>
    <row r="574" spans="1:7" s="201" customFormat="1" x14ac:dyDescent="0.25">
      <c r="A574" s="218" t="s">
        <v>1774</v>
      </c>
      <c r="B574" s="273" t="s">
        <v>522</v>
      </c>
      <c r="C574" s="240" t="s">
        <v>769</v>
      </c>
      <c r="D574" s="240" t="s">
        <v>769</v>
      </c>
      <c r="E574" s="203"/>
      <c r="F574" s="187" t="str">
        <f t="shared" si="26"/>
        <v/>
      </c>
      <c r="G574" s="187" t="str">
        <f t="shared" si="27"/>
        <v/>
      </c>
    </row>
    <row r="575" spans="1:7" s="201" customFormat="1" x14ac:dyDescent="0.25">
      <c r="A575" s="218" t="s">
        <v>1775</v>
      </c>
      <c r="B575" s="273" t="s">
        <v>522</v>
      </c>
      <c r="C575" s="240" t="s">
        <v>769</v>
      </c>
      <c r="D575" s="240" t="s">
        <v>769</v>
      </c>
      <c r="E575" s="203"/>
      <c r="F575" s="187" t="str">
        <f t="shared" si="26"/>
        <v/>
      </c>
      <c r="G575" s="187" t="str">
        <f t="shared" si="27"/>
        <v/>
      </c>
    </row>
    <row r="576" spans="1:7" s="201" customFormat="1" x14ac:dyDescent="0.25">
      <c r="A576" s="218" t="s">
        <v>1776</v>
      </c>
      <c r="B576" s="273" t="s">
        <v>522</v>
      </c>
      <c r="C576" s="240" t="s">
        <v>769</v>
      </c>
      <c r="D576" s="240" t="s">
        <v>769</v>
      </c>
      <c r="E576" s="203"/>
      <c r="F576" s="187" t="str">
        <f t="shared" si="26"/>
        <v/>
      </c>
      <c r="G576" s="187" t="str">
        <f t="shared" si="27"/>
        <v/>
      </c>
    </row>
    <row r="577" spans="1:7" s="201" customFormat="1" x14ac:dyDescent="0.25">
      <c r="A577" s="218" t="s">
        <v>1777</v>
      </c>
      <c r="B577" s="273" t="s">
        <v>522</v>
      </c>
      <c r="C577" s="240" t="s">
        <v>769</v>
      </c>
      <c r="D577" s="240" t="s">
        <v>769</v>
      </c>
      <c r="E577" s="203"/>
      <c r="F577" s="187" t="str">
        <f t="shared" si="26"/>
        <v/>
      </c>
      <c r="G577" s="187" t="str">
        <f t="shared" si="27"/>
        <v/>
      </c>
    </row>
    <row r="578" spans="1:7" s="201" customFormat="1" x14ac:dyDescent="0.25">
      <c r="A578" s="218" t="s">
        <v>1778</v>
      </c>
      <c r="B578" s="273" t="s">
        <v>522</v>
      </c>
      <c r="C578" s="240" t="s">
        <v>769</v>
      </c>
      <c r="D578" s="240" t="s">
        <v>769</v>
      </c>
      <c r="E578" s="203"/>
      <c r="F578" s="187" t="str">
        <f t="shared" si="26"/>
        <v/>
      </c>
      <c r="G578" s="187" t="str">
        <f t="shared" si="27"/>
        <v/>
      </c>
    </row>
    <row r="579" spans="1:7" s="201" customFormat="1" x14ac:dyDescent="0.25">
      <c r="A579" s="218" t="s">
        <v>1779</v>
      </c>
      <c r="B579" s="273" t="s">
        <v>522</v>
      </c>
      <c r="C579" s="240" t="s">
        <v>769</v>
      </c>
      <c r="D579" s="240" t="s">
        <v>769</v>
      </c>
      <c r="E579" s="203"/>
      <c r="F579" s="187" t="str">
        <f t="shared" si="26"/>
        <v/>
      </c>
      <c r="G579" s="187" t="str">
        <f t="shared" si="27"/>
        <v/>
      </c>
    </row>
    <row r="580" spans="1:7" s="201" customFormat="1" x14ac:dyDescent="0.25">
      <c r="A580" s="218" t="s">
        <v>1780</v>
      </c>
      <c r="B580" s="273" t="s">
        <v>522</v>
      </c>
      <c r="C580" s="240" t="s">
        <v>769</v>
      </c>
      <c r="D580" s="240" t="s">
        <v>769</v>
      </c>
      <c r="E580" s="203"/>
      <c r="F580" s="187" t="str">
        <f t="shared" si="26"/>
        <v/>
      </c>
      <c r="G580" s="187" t="str">
        <f t="shared" si="27"/>
        <v/>
      </c>
    </row>
    <row r="581" spans="1:7" s="201" customFormat="1" x14ac:dyDescent="0.25">
      <c r="A581" s="218" t="s">
        <v>1943</v>
      </c>
      <c r="B581" s="273" t="s">
        <v>522</v>
      </c>
      <c r="C581" s="240" t="s">
        <v>769</v>
      </c>
      <c r="D581" s="240" t="s">
        <v>769</v>
      </c>
      <c r="E581" s="203"/>
      <c r="F581" s="187" t="str">
        <f t="shared" si="26"/>
        <v/>
      </c>
      <c r="G581" s="187" t="str">
        <f t="shared" si="27"/>
        <v/>
      </c>
    </row>
    <row r="582" spans="1:7" s="201" customFormat="1" x14ac:dyDescent="0.25">
      <c r="A582" s="218" t="s">
        <v>1944</v>
      </c>
      <c r="B582" s="273" t="s">
        <v>522</v>
      </c>
      <c r="C582" s="240" t="s">
        <v>769</v>
      </c>
      <c r="D582" s="240" t="s">
        <v>769</v>
      </c>
      <c r="E582" s="203"/>
      <c r="F582" s="187" t="str">
        <f t="shared" si="26"/>
        <v/>
      </c>
      <c r="G582" s="187" t="str">
        <f t="shared" si="27"/>
        <v/>
      </c>
    </row>
    <row r="583" spans="1:7" s="201" customFormat="1" x14ac:dyDescent="0.25">
      <c r="A583" s="218" t="s">
        <v>1945</v>
      </c>
      <c r="B583" s="273" t="s">
        <v>522</v>
      </c>
      <c r="C583" s="240" t="s">
        <v>769</v>
      </c>
      <c r="D583" s="240" t="s">
        <v>769</v>
      </c>
      <c r="E583" s="203"/>
      <c r="F583" s="187" t="str">
        <f t="shared" si="26"/>
        <v/>
      </c>
      <c r="G583" s="187" t="str">
        <f t="shared" si="27"/>
        <v/>
      </c>
    </row>
    <row r="584" spans="1:7" s="201" customFormat="1" x14ac:dyDescent="0.25">
      <c r="A584" s="218" t="s">
        <v>1946</v>
      </c>
      <c r="B584" s="273" t="s">
        <v>522</v>
      </c>
      <c r="C584" s="240" t="s">
        <v>769</v>
      </c>
      <c r="D584" s="240" t="s">
        <v>769</v>
      </c>
      <c r="E584" s="203"/>
      <c r="F584" s="187" t="str">
        <f t="shared" si="26"/>
        <v/>
      </c>
      <c r="G584" s="187" t="str">
        <f t="shared" si="27"/>
        <v/>
      </c>
    </row>
    <row r="585" spans="1:7" s="201" customFormat="1" x14ac:dyDescent="0.25">
      <c r="A585" s="218" t="s">
        <v>1947</v>
      </c>
      <c r="B585" s="273" t="s">
        <v>522</v>
      </c>
      <c r="C585" s="240" t="s">
        <v>769</v>
      </c>
      <c r="D585" s="240" t="s">
        <v>769</v>
      </c>
      <c r="E585" s="203"/>
      <c r="F585" s="187" t="str">
        <f t="shared" si="26"/>
        <v/>
      </c>
      <c r="G585" s="187" t="str">
        <f t="shared" si="27"/>
        <v/>
      </c>
    </row>
    <row r="586" spans="1:7" s="201" customFormat="1" x14ac:dyDescent="0.25">
      <c r="A586" s="218" t="s">
        <v>1948</v>
      </c>
      <c r="B586" s="273" t="s">
        <v>522</v>
      </c>
      <c r="C586" s="240" t="s">
        <v>769</v>
      </c>
      <c r="D586" s="240" t="s">
        <v>769</v>
      </c>
      <c r="E586" s="203"/>
      <c r="F586" s="187" t="str">
        <f t="shared" si="26"/>
        <v/>
      </c>
      <c r="G586" s="187" t="str">
        <f t="shared" si="27"/>
        <v/>
      </c>
    </row>
    <row r="587" spans="1:7" s="201" customFormat="1" x14ac:dyDescent="0.25">
      <c r="A587" s="218" t="s">
        <v>1949</v>
      </c>
      <c r="B587" s="178" t="s">
        <v>1561</v>
      </c>
      <c r="C587" s="240" t="s">
        <v>769</v>
      </c>
      <c r="D587" s="240" t="s">
        <v>769</v>
      </c>
      <c r="E587" s="203"/>
      <c r="F587" s="187" t="str">
        <f t="shared" si="26"/>
        <v/>
      </c>
      <c r="G587" s="187" t="str">
        <f t="shared" si="27"/>
        <v/>
      </c>
    </row>
    <row r="588" spans="1:7" s="201" customFormat="1" x14ac:dyDescent="0.25">
      <c r="A588" s="218" t="s">
        <v>1950</v>
      </c>
      <c r="B588" s="204" t="s">
        <v>88</v>
      </c>
      <c r="C588" s="136">
        <f>SUM(C570:C587)</f>
        <v>0</v>
      </c>
      <c r="D588" s="137">
        <f>SUM(D570:D587)</f>
        <v>0</v>
      </c>
      <c r="E588" s="203"/>
      <c r="F588" s="208">
        <f>SUM(F570:F587)</f>
        <v>0</v>
      </c>
      <c r="G588" s="208">
        <f>SUM(G570:G587)</f>
        <v>0</v>
      </c>
    </row>
    <row r="589" spans="1:7" x14ac:dyDescent="0.25">
      <c r="A589" s="42"/>
      <c r="B589" s="42" t="s">
        <v>1963</v>
      </c>
      <c r="C589" s="42" t="s">
        <v>58</v>
      </c>
      <c r="D589" s="42" t="s">
        <v>1169</v>
      </c>
      <c r="E589" s="42"/>
      <c r="F589" s="42" t="s">
        <v>430</v>
      </c>
      <c r="G589" s="42" t="s">
        <v>1478</v>
      </c>
    </row>
    <row r="590" spans="1:7" x14ac:dyDescent="0.25">
      <c r="A590" s="218" t="s">
        <v>1781</v>
      </c>
      <c r="B590" s="204" t="s">
        <v>1160</v>
      </c>
      <c r="C590" s="240" t="s">
        <v>769</v>
      </c>
      <c r="D590" s="240" t="s">
        <v>769</v>
      </c>
      <c r="E590" s="166"/>
      <c r="F590" s="187" t="str">
        <f t="shared" ref="F590:F597" si="28">IF($C$603=0,"",IF(C590="[for completion]","",IF(C590="","",C590/$C$603)))</f>
        <v/>
      </c>
      <c r="G590" s="187" t="str">
        <f t="shared" ref="G590:G597" si="29">IF($D$603=0,"",IF(D590="[for completion]","",IF(D590="","",D590/$D$603)))</f>
        <v/>
      </c>
    </row>
    <row r="591" spans="1:7" x14ac:dyDescent="0.25">
      <c r="A591" s="218" t="s">
        <v>1782</v>
      </c>
      <c r="B591" s="204" t="s">
        <v>1161</v>
      </c>
      <c r="C591" s="240" t="s">
        <v>769</v>
      </c>
      <c r="D591" s="240" t="s">
        <v>769</v>
      </c>
      <c r="E591" s="166"/>
      <c r="F591" s="187" t="str">
        <f t="shared" si="28"/>
        <v/>
      </c>
      <c r="G591" s="187" t="str">
        <f t="shared" si="29"/>
        <v/>
      </c>
    </row>
    <row r="592" spans="1:7" x14ac:dyDescent="0.25">
      <c r="A592" s="218" t="s">
        <v>1783</v>
      </c>
      <c r="B592" s="204" t="s">
        <v>1839</v>
      </c>
      <c r="C592" s="240" t="s">
        <v>769</v>
      </c>
      <c r="D592" s="240" t="s">
        <v>769</v>
      </c>
      <c r="E592" s="166"/>
      <c r="F592" s="187" t="str">
        <f t="shared" si="28"/>
        <v/>
      </c>
      <c r="G592" s="187" t="str">
        <f t="shared" si="29"/>
        <v/>
      </c>
    </row>
    <row r="593" spans="1:7" x14ac:dyDescent="0.25">
      <c r="A593" s="218" t="s">
        <v>1784</v>
      </c>
      <c r="B593" s="204" t="s">
        <v>1162</v>
      </c>
      <c r="C593" s="240" t="s">
        <v>769</v>
      </c>
      <c r="D593" s="240" t="s">
        <v>769</v>
      </c>
      <c r="E593" s="166"/>
      <c r="F593" s="187" t="str">
        <f t="shared" si="28"/>
        <v/>
      </c>
      <c r="G593" s="187" t="str">
        <f t="shared" si="29"/>
        <v/>
      </c>
    </row>
    <row r="594" spans="1:7" x14ac:dyDescent="0.25">
      <c r="A594" s="218" t="s">
        <v>1785</v>
      </c>
      <c r="B594" s="204" t="s">
        <v>1163</v>
      </c>
      <c r="C594" s="240" t="s">
        <v>769</v>
      </c>
      <c r="D594" s="240" t="s">
        <v>769</v>
      </c>
      <c r="E594" s="166"/>
      <c r="F594" s="187" t="str">
        <f t="shared" si="28"/>
        <v/>
      </c>
      <c r="G594" s="187" t="str">
        <f t="shared" si="29"/>
        <v/>
      </c>
    </row>
    <row r="595" spans="1:7" x14ac:dyDescent="0.25">
      <c r="A595" s="218" t="s">
        <v>1951</v>
      </c>
      <c r="B595" s="204" t="s">
        <v>1164</v>
      </c>
      <c r="C595" s="240" t="s">
        <v>769</v>
      </c>
      <c r="D595" s="240" t="s">
        <v>769</v>
      </c>
      <c r="E595" s="166"/>
      <c r="F595" s="187" t="str">
        <f t="shared" si="28"/>
        <v/>
      </c>
      <c r="G595" s="187" t="str">
        <f t="shared" si="29"/>
        <v/>
      </c>
    </row>
    <row r="596" spans="1:7" x14ac:dyDescent="0.25">
      <c r="A596" s="218" t="s">
        <v>1952</v>
      </c>
      <c r="B596" s="204" t="s">
        <v>1165</v>
      </c>
      <c r="C596" s="240" t="s">
        <v>769</v>
      </c>
      <c r="D596" s="240" t="s">
        <v>769</v>
      </c>
      <c r="E596" s="166"/>
      <c r="F596" s="187" t="str">
        <f t="shared" si="28"/>
        <v/>
      </c>
      <c r="G596" s="187" t="str">
        <f t="shared" si="29"/>
        <v/>
      </c>
    </row>
    <row r="597" spans="1:7" x14ac:dyDescent="0.25">
      <c r="A597" s="293" t="s">
        <v>1953</v>
      </c>
      <c r="B597" s="204" t="s">
        <v>1166</v>
      </c>
      <c r="C597" s="240" t="s">
        <v>769</v>
      </c>
      <c r="D597" s="240" t="s">
        <v>769</v>
      </c>
      <c r="E597" s="203"/>
      <c r="F597" s="296" t="str">
        <f t="shared" si="28"/>
        <v/>
      </c>
      <c r="G597" s="296" t="str">
        <f t="shared" si="29"/>
        <v/>
      </c>
    </row>
    <row r="598" spans="1:7" x14ac:dyDescent="0.25">
      <c r="A598" s="293" t="s">
        <v>1954</v>
      </c>
      <c r="B598" s="299" t="s">
        <v>2212</v>
      </c>
      <c r="C598" s="433" t="s">
        <v>769</v>
      </c>
      <c r="D598" s="433" t="s">
        <v>769</v>
      </c>
      <c r="E598" s="308"/>
      <c r="F598" s="296" t="str">
        <f t="shared" ref="F598:F601" si="30">IF($C$603=0,"",IF(C598="[for completion]","",IF(C598="","",C598/$C$603)))</f>
        <v/>
      </c>
      <c r="G598" s="296" t="str">
        <f t="shared" ref="G598:G601" si="31">IF($D$603=0,"",IF(D598="[for completion]","",IF(D598="","",D598/$D$603)))</f>
        <v/>
      </c>
    </row>
    <row r="599" spans="1:7" s="201" customFormat="1" x14ac:dyDescent="0.25">
      <c r="A599" s="293" t="s">
        <v>1955</v>
      </c>
      <c r="B599" s="298" t="s">
        <v>2215</v>
      </c>
      <c r="C599" s="433" t="s">
        <v>769</v>
      </c>
      <c r="D599" s="433" t="s">
        <v>769</v>
      </c>
      <c r="E599" s="64"/>
      <c r="F599" s="296" t="str">
        <f t="shared" si="30"/>
        <v/>
      </c>
      <c r="G599" s="296" t="str">
        <f t="shared" si="31"/>
        <v/>
      </c>
    </row>
    <row r="600" spans="1:7" x14ac:dyDescent="0.25">
      <c r="A600" s="293" t="s">
        <v>1956</v>
      </c>
      <c r="B600" s="298" t="s">
        <v>2213</v>
      </c>
      <c r="C600" s="433" t="s">
        <v>769</v>
      </c>
      <c r="D600" s="433" t="s">
        <v>769</v>
      </c>
      <c r="E600" s="64"/>
      <c r="F600" s="296" t="str">
        <f t="shared" si="30"/>
        <v/>
      </c>
      <c r="G600" s="296" t="str">
        <f t="shared" si="31"/>
        <v/>
      </c>
    </row>
    <row r="601" spans="1:7" s="292" customFormat="1" x14ac:dyDescent="0.25">
      <c r="A601" s="293" t="s">
        <v>2250</v>
      </c>
      <c r="B601" s="299" t="s">
        <v>2214</v>
      </c>
      <c r="C601" s="433" t="s">
        <v>769</v>
      </c>
      <c r="D601" s="433" t="s">
        <v>769</v>
      </c>
      <c r="E601" s="308"/>
      <c r="F601" s="296" t="str">
        <f t="shared" si="30"/>
        <v/>
      </c>
      <c r="G601" s="296" t="str">
        <f t="shared" si="31"/>
        <v/>
      </c>
    </row>
    <row r="602" spans="1:7" s="292" customFormat="1" x14ac:dyDescent="0.25">
      <c r="A602" s="293" t="s">
        <v>2251</v>
      </c>
      <c r="B602" s="204" t="s">
        <v>1561</v>
      </c>
      <c r="C602" s="240" t="s">
        <v>769</v>
      </c>
      <c r="D602" s="240" t="s">
        <v>769</v>
      </c>
      <c r="E602" s="203"/>
      <c r="F602" s="296" t="str">
        <f>IF($C$603=0,"",IF(C602="[for completion]","",IF(C602="","",C602/$C$603)))</f>
        <v/>
      </c>
      <c r="G602" s="296" t="str">
        <f>IF($D$603=0,"",IF(D602="[for completion]","",IF(D602="","",D602/$D$603)))</f>
        <v/>
      </c>
    </row>
    <row r="603" spans="1:7" s="292" customFormat="1" x14ac:dyDescent="0.25">
      <c r="A603" s="293" t="s">
        <v>2252</v>
      </c>
      <c r="B603" s="204" t="s">
        <v>88</v>
      </c>
      <c r="C603" s="136">
        <f>SUM(C590:C602)</f>
        <v>0</v>
      </c>
      <c r="D603" s="137">
        <f>SUM(D590:D602)</f>
        <v>0</v>
      </c>
      <c r="E603" s="203"/>
      <c r="F603" s="295">
        <f>SUM(F590:F602)</f>
        <v>0</v>
      </c>
      <c r="G603" s="295">
        <f>SUM(G590:G602)</f>
        <v>0</v>
      </c>
    </row>
    <row r="604" spans="1:7" s="292" customFormat="1" x14ac:dyDescent="0.25">
      <c r="A604" s="293" t="s">
        <v>2253</v>
      </c>
      <c r="B604" s="64"/>
      <c r="C604" s="64"/>
      <c r="D604" s="64"/>
      <c r="E604" s="64"/>
      <c r="F604" s="64"/>
      <c r="G604" s="64"/>
    </row>
    <row r="605" spans="1:7" s="292" customFormat="1" x14ac:dyDescent="0.25">
      <c r="A605" s="293" t="s">
        <v>2254</v>
      </c>
      <c r="B605" s="64"/>
      <c r="C605" s="64"/>
      <c r="D605" s="64"/>
      <c r="E605" s="64"/>
      <c r="F605" s="64"/>
      <c r="G605" s="64"/>
    </row>
    <row r="606" spans="1:7" s="292" customFormat="1" x14ac:dyDescent="0.25">
      <c r="A606" s="293" t="s">
        <v>2255</v>
      </c>
      <c r="B606" s="64"/>
      <c r="C606" s="64"/>
      <c r="D606" s="64"/>
      <c r="E606" s="64"/>
      <c r="F606" s="64"/>
      <c r="G606" s="64"/>
    </row>
    <row r="607" spans="1:7" s="292" customFormat="1" x14ac:dyDescent="0.25">
      <c r="A607" s="293" t="s">
        <v>2256</v>
      </c>
      <c r="B607" s="204"/>
      <c r="C607" s="136"/>
      <c r="D607" s="137"/>
      <c r="E607" s="203"/>
      <c r="F607" s="295"/>
      <c r="G607" s="295"/>
    </row>
    <row r="608" spans="1:7" s="292" customFormat="1" x14ac:dyDescent="0.25">
      <c r="A608" s="293" t="s">
        <v>2257</v>
      </c>
      <c r="B608" s="204"/>
      <c r="C608" s="136"/>
      <c r="D608" s="137"/>
      <c r="E608" s="203"/>
      <c r="F608" s="295"/>
      <c r="G608" s="295"/>
    </row>
    <row r="609" spans="1:7" s="292" customFormat="1" x14ac:dyDescent="0.25">
      <c r="A609" s="293" t="s">
        <v>2258</v>
      </c>
      <c r="B609" s="204"/>
      <c r="C609" s="136"/>
      <c r="D609" s="137"/>
      <c r="E609" s="203"/>
      <c r="F609" s="295"/>
      <c r="G609" s="295"/>
    </row>
    <row r="610" spans="1:7" s="292" customFormat="1" x14ac:dyDescent="0.25">
      <c r="A610" s="293" t="s">
        <v>2259</v>
      </c>
      <c r="B610" s="204"/>
      <c r="C610" s="136"/>
      <c r="D610" s="137"/>
      <c r="E610" s="203"/>
      <c r="F610" s="295"/>
      <c r="G610" s="295"/>
    </row>
    <row r="611" spans="1:7" s="292" customFormat="1" x14ac:dyDescent="0.25">
      <c r="A611" s="293" t="s">
        <v>2260</v>
      </c>
      <c r="B611" s="204"/>
      <c r="C611" s="136"/>
      <c r="D611" s="137"/>
      <c r="E611" s="203"/>
      <c r="F611" s="295"/>
      <c r="G611" s="295"/>
    </row>
    <row r="612" spans="1:7" x14ac:dyDescent="0.25">
      <c r="A612" s="293" t="s">
        <v>2261</v>
      </c>
      <c r="B612" s="64"/>
      <c r="C612" s="64"/>
      <c r="D612" s="64"/>
      <c r="E612" s="64"/>
      <c r="F612" s="64"/>
      <c r="G612" s="64"/>
    </row>
    <row r="613" spans="1:7" s="292" customFormat="1" x14ac:dyDescent="0.25">
      <c r="A613" s="293" t="s">
        <v>2262</v>
      </c>
      <c r="B613" s="64"/>
      <c r="C613" s="64"/>
      <c r="D613" s="64"/>
      <c r="E613" s="64"/>
      <c r="F613" s="64"/>
      <c r="G613" s="64"/>
    </row>
    <row r="614" spans="1:7" x14ac:dyDescent="0.25">
      <c r="A614" s="107"/>
      <c r="B614" s="107" t="s">
        <v>1962</v>
      </c>
      <c r="C614" s="107" t="s">
        <v>58</v>
      </c>
      <c r="D614" s="107" t="s">
        <v>1169</v>
      </c>
      <c r="E614" s="107"/>
      <c r="F614" s="107" t="s">
        <v>430</v>
      </c>
      <c r="G614" s="107" t="s">
        <v>1478</v>
      </c>
    </row>
    <row r="615" spans="1:7" x14ac:dyDescent="0.25">
      <c r="A615" s="218" t="s">
        <v>1957</v>
      </c>
      <c r="B615" s="213" t="s">
        <v>1788</v>
      </c>
      <c r="C615" s="240" t="s">
        <v>769</v>
      </c>
      <c r="D615" s="240" t="s">
        <v>769</v>
      </c>
      <c r="E615" s="214"/>
      <c r="F615" s="187" t="str">
        <f>IF($C$619=0,"",IF(C615="[for completion]","",IF(C615="","",C615/$C$619)))</f>
        <v/>
      </c>
      <c r="G615" s="187" t="str">
        <f>IF($D$619=0,"",IF(D615="[for completion]","",IF(D615="","",D615/$D$619)))</f>
        <v/>
      </c>
    </row>
    <row r="616" spans="1:7" x14ac:dyDescent="0.25">
      <c r="A616" s="218" t="s">
        <v>1958</v>
      </c>
      <c r="B616" s="209" t="s">
        <v>1787</v>
      </c>
      <c r="C616" s="240" t="s">
        <v>769</v>
      </c>
      <c r="D616" s="240" t="s">
        <v>769</v>
      </c>
      <c r="E616" s="214"/>
      <c r="F616" s="214"/>
      <c r="G616" s="187" t="str">
        <f>IF($D$619=0,"",IF(D616="[for completion]","",IF(D616="","",D616/$D$619)))</f>
        <v/>
      </c>
    </row>
    <row r="617" spans="1:7" x14ac:dyDescent="0.25">
      <c r="A617" s="218" t="s">
        <v>1959</v>
      </c>
      <c r="B617" s="213" t="s">
        <v>1168</v>
      </c>
      <c r="C617" s="240" t="s">
        <v>769</v>
      </c>
      <c r="D617" s="240" t="s">
        <v>769</v>
      </c>
      <c r="E617" s="214"/>
      <c r="F617" s="214"/>
      <c r="G617" s="187" t="str">
        <f>IF($D$619=0,"",IF(D617="[for completion]","",IF(D617="","",D617/$D$619)))</f>
        <v/>
      </c>
    </row>
    <row r="618" spans="1:7" x14ac:dyDescent="0.25">
      <c r="A618" s="218" t="s">
        <v>1960</v>
      </c>
      <c r="B618" s="211" t="s">
        <v>1561</v>
      </c>
      <c r="C618" s="240" t="s">
        <v>769</v>
      </c>
      <c r="D618" s="240" t="s">
        <v>769</v>
      </c>
      <c r="E618" s="214"/>
      <c r="F618" s="214"/>
      <c r="G618" s="187" t="str">
        <f>IF($D$619=0,"",IF(D618="[for completion]","",IF(D618="","",D618/$D$619)))</f>
        <v/>
      </c>
    </row>
    <row r="619" spans="1:7" x14ac:dyDescent="0.25">
      <c r="A619" s="218" t="s">
        <v>1961</v>
      </c>
      <c r="B619" s="213" t="s">
        <v>88</v>
      </c>
      <c r="C619" s="136">
        <f>SUM(C615:C618)</f>
        <v>0</v>
      </c>
      <c r="D619" s="137">
        <f>SUM(D615:D618)</f>
        <v>0</v>
      </c>
      <c r="E619" s="214"/>
      <c r="F619" s="208">
        <f>SUM(F615:F618)</f>
        <v>0</v>
      </c>
      <c r="G619" s="208">
        <f>SUM(G615:G618)</f>
        <v>0</v>
      </c>
    </row>
    <row r="620" spans="1:7" x14ac:dyDescent="0.25">
      <c r="A620" s="218"/>
    </row>
    <row r="621" spans="1:7" s="201" customFormat="1" x14ac:dyDescent="0.25">
      <c r="A621" s="107"/>
      <c r="B621" s="107" t="s">
        <v>2204</v>
      </c>
      <c r="C621" s="107" t="s">
        <v>2200</v>
      </c>
      <c r="D621" s="107" t="s">
        <v>2205</v>
      </c>
      <c r="E621" s="107"/>
      <c r="F621" s="107" t="s">
        <v>2202</v>
      </c>
      <c r="G621" s="107"/>
    </row>
    <row r="622" spans="1:7" x14ac:dyDescent="0.25">
      <c r="A622" s="271" t="s">
        <v>1964</v>
      </c>
      <c r="B622" s="299" t="s">
        <v>720</v>
      </c>
      <c r="C622" s="240" t="s">
        <v>769</v>
      </c>
      <c r="D622" s="240" t="s">
        <v>769</v>
      </c>
      <c r="E622" s="313"/>
      <c r="F622" s="240" t="s">
        <v>769</v>
      </c>
      <c r="G622" s="187" t="str">
        <f t="shared" ref="G622:G637" si="32">IF($D$640=0,"",IF(D622="[for completion]","",IF(D622="","",D622/$D$640)))</f>
        <v/>
      </c>
    </row>
    <row r="623" spans="1:7" x14ac:dyDescent="0.25">
      <c r="A623" s="271" t="s">
        <v>1965</v>
      </c>
      <c r="B623" s="299" t="s">
        <v>721</v>
      </c>
      <c r="C623" s="240" t="s">
        <v>769</v>
      </c>
      <c r="D623" s="240" t="s">
        <v>769</v>
      </c>
      <c r="E623" s="313"/>
      <c r="F623" s="240" t="s">
        <v>769</v>
      </c>
      <c r="G623" s="187" t="str">
        <f t="shared" si="32"/>
        <v/>
      </c>
    </row>
    <row r="624" spans="1:7" x14ac:dyDescent="0.25">
      <c r="A624" s="271" t="s">
        <v>1966</v>
      </c>
      <c r="B624" s="299" t="s">
        <v>722</v>
      </c>
      <c r="C624" s="240" t="s">
        <v>769</v>
      </c>
      <c r="D624" s="240" t="s">
        <v>769</v>
      </c>
      <c r="E624" s="313"/>
      <c r="F624" s="240" t="s">
        <v>769</v>
      </c>
      <c r="G624" s="187" t="str">
        <f t="shared" si="32"/>
        <v/>
      </c>
    </row>
    <row r="625" spans="1:7" x14ac:dyDescent="0.25">
      <c r="A625" s="271" t="s">
        <v>1967</v>
      </c>
      <c r="B625" s="299" t="s">
        <v>723</v>
      </c>
      <c r="C625" s="240" t="s">
        <v>769</v>
      </c>
      <c r="D625" s="240" t="s">
        <v>769</v>
      </c>
      <c r="E625" s="313"/>
      <c r="F625" s="240" t="s">
        <v>769</v>
      </c>
      <c r="G625" s="187" t="str">
        <f t="shared" si="32"/>
        <v/>
      </c>
    </row>
    <row r="626" spans="1:7" x14ac:dyDescent="0.25">
      <c r="A626" s="271" t="s">
        <v>1968</v>
      </c>
      <c r="B626" s="299" t="s">
        <v>724</v>
      </c>
      <c r="C626" s="240" t="s">
        <v>769</v>
      </c>
      <c r="D626" s="240" t="s">
        <v>769</v>
      </c>
      <c r="E626" s="313"/>
      <c r="F626" s="240" t="s">
        <v>769</v>
      </c>
      <c r="G626" s="187" t="str">
        <f t="shared" si="32"/>
        <v/>
      </c>
    </row>
    <row r="627" spans="1:7" x14ac:dyDescent="0.25">
      <c r="A627" s="271" t="s">
        <v>1969</v>
      </c>
      <c r="B627" s="299" t="s">
        <v>725</v>
      </c>
      <c r="C627" s="240" t="s">
        <v>769</v>
      </c>
      <c r="D627" s="240" t="s">
        <v>769</v>
      </c>
      <c r="E627" s="313"/>
      <c r="F627" s="240" t="s">
        <v>769</v>
      </c>
      <c r="G627" s="187" t="str">
        <f t="shared" si="32"/>
        <v/>
      </c>
    </row>
    <row r="628" spans="1:7" x14ac:dyDescent="0.25">
      <c r="A628" s="271" t="s">
        <v>1970</v>
      </c>
      <c r="B628" s="299" t="s">
        <v>726</v>
      </c>
      <c r="C628" s="240" t="s">
        <v>769</v>
      </c>
      <c r="D628" s="240" t="s">
        <v>769</v>
      </c>
      <c r="E628" s="313"/>
      <c r="F628" s="240" t="s">
        <v>769</v>
      </c>
      <c r="G628" s="187" t="str">
        <f t="shared" si="32"/>
        <v/>
      </c>
    </row>
    <row r="629" spans="1:7" x14ac:dyDescent="0.25">
      <c r="A629" s="271" t="s">
        <v>1971</v>
      </c>
      <c r="B629" s="299" t="s">
        <v>1733</v>
      </c>
      <c r="C629" s="240" t="s">
        <v>769</v>
      </c>
      <c r="D629" s="240" t="s">
        <v>769</v>
      </c>
      <c r="E629" s="313"/>
      <c r="F629" s="240" t="s">
        <v>769</v>
      </c>
      <c r="G629" s="187" t="str">
        <f t="shared" si="32"/>
        <v/>
      </c>
    </row>
    <row r="630" spans="1:7" x14ac:dyDescent="0.25">
      <c r="A630" s="271" t="s">
        <v>1972</v>
      </c>
      <c r="B630" s="299" t="s">
        <v>1734</v>
      </c>
      <c r="C630" s="240" t="s">
        <v>769</v>
      </c>
      <c r="D630" s="240" t="s">
        <v>769</v>
      </c>
      <c r="E630" s="313"/>
      <c r="F630" s="240" t="s">
        <v>769</v>
      </c>
      <c r="G630" s="187" t="str">
        <f t="shared" si="32"/>
        <v/>
      </c>
    </row>
    <row r="631" spans="1:7" x14ac:dyDescent="0.25">
      <c r="A631" s="271" t="s">
        <v>1973</v>
      </c>
      <c r="B631" s="299" t="s">
        <v>1735</v>
      </c>
      <c r="C631" s="240" t="s">
        <v>769</v>
      </c>
      <c r="D631" s="240" t="s">
        <v>769</v>
      </c>
      <c r="E631" s="313"/>
      <c r="F631" s="240" t="s">
        <v>769</v>
      </c>
      <c r="G631" s="187" t="str">
        <f t="shared" si="32"/>
        <v/>
      </c>
    </row>
    <row r="632" spans="1:7" x14ac:dyDescent="0.25">
      <c r="A632" s="271" t="s">
        <v>1974</v>
      </c>
      <c r="B632" s="299" t="s">
        <v>727</v>
      </c>
      <c r="C632" s="240" t="s">
        <v>769</v>
      </c>
      <c r="D632" s="240" t="s">
        <v>769</v>
      </c>
      <c r="E632" s="313"/>
      <c r="F632" s="240" t="s">
        <v>769</v>
      </c>
      <c r="G632" s="187" t="str">
        <f t="shared" si="32"/>
        <v/>
      </c>
    </row>
    <row r="633" spans="1:7" x14ac:dyDescent="0.25">
      <c r="A633" s="271" t="s">
        <v>1975</v>
      </c>
      <c r="B633" s="299" t="s">
        <v>728</v>
      </c>
      <c r="C633" s="240" t="s">
        <v>769</v>
      </c>
      <c r="D633" s="240" t="s">
        <v>769</v>
      </c>
      <c r="E633" s="313"/>
      <c r="F633" s="240" t="s">
        <v>769</v>
      </c>
      <c r="G633" s="187" t="str">
        <f t="shared" si="32"/>
        <v/>
      </c>
    </row>
    <row r="634" spans="1:7" x14ac:dyDescent="0.25">
      <c r="A634" s="271" t="s">
        <v>1976</v>
      </c>
      <c r="B634" s="299" t="s">
        <v>86</v>
      </c>
      <c r="C634" s="240" t="s">
        <v>769</v>
      </c>
      <c r="D634" s="240" t="s">
        <v>769</v>
      </c>
      <c r="E634" s="313"/>
      <c r="F634" s="240" t="s">
        <v>769</v>
      </c>
      <c r="G634" s="187" t="str">
        <f t="shared" si="32"/>
        <v/>
      </c>
    </row>
    <row r="635" spans="1:7" x14ac:dyDescent="0.25">
      <c r="A635" s="271" t="s">
        <v>1977</v>
      </c>
      <c r="B635" s="299" t="s">
        <v>1561</v>
      </c>
      <c r="C635" s="240" t="s">
        <v>769</v>
      </c>
      <c r="D635" s="240" t="s">
        <v>769</v>
      </c>
      <c r="E635" s="313"/>
      <c r="F635" s="240" t="s">
        <v>769</v>
      </c>
      <c r="G635" s="187" t="str">
        <f t="shared" si="32"/>
        <v/>
      </c>
    </row>
    <row r="636" spans="1:7" x14ac:dyDescent="0.25">
      <c r="A636" s="271" t="s">
        <v>1978</v>
      </c>
      <c r="B636" s="299" t="s">
        <v>88</v>
      </c>
      <c r="C636" s="311">
        <f>SUM(C622:C635)</f>
        <v>0</v>
      </c>
      <c r="D636" s="298">
        <f>SUM(D622:D635)</f>
        <v>0</v>
      </c>
      <c r="E636" s="284"/>
      <c r="F636" s="311"/>
      <c r="G636" s="187" t="str">
        <f t="shared" si="32"/>
        <v/>
      </c>
    </row>
    <row r="637" spans="1:7" x14ac:dyDescent="0.25">
      <c r="A637" s="271" t="s">
        <v>1979</v>
      </c>
      <c r="B637" s="207" t="s">
        <v>2199</v>
      </c>
      <c r="C637" s="64"/>
      <c r="D637" s="64"/>
      <c r="E637" s="64"/>
      <c r="F637" s="278" t="s">
        <v>769</v>
      </c>
      <c r="G637" s="187" t="str">
        <f t="shared" si="32"/>
        <v/>
      </c>
    </row>
    <row r="638" spans="1:7" x14ac:dyDescent="0.25">
      <c r="A638" s="271" t="s">
        <v>1980</v>
      </c>
      <c r="B638" s="289"/>
      <c r="C638" s="271"/>
      <c r="D638" s="271"/>
      <c r="E638" s="284"/>
      <c r="F638" s="187"/>
      <c r="G638" s="187"/>
    </row>
    <row r="639" spans="1:7" x14ac:dyDescent="0.25">
      <c r="A639" s="271" t="s">
        <v>1981</v>
      </c>
      <c r="B639" s="283"/>
      <c r="C639" s="271"/>
      <c r="D639" s="271"/>
      <c r="E639" s="284"/>
      <c r="F639" s="187"/>
      <c r="G639" s="187"/>
    </row>
    <row r="640" spans="1:7" x14ac:dyDescent="0.25">
      <c r="A640" s="271" t="s">
        <v>1982</v>
      </c>
      <c r="B640" s="283"/>
      <c r="C640" s="271"/>
      <c r="D640" s="271"/>
      <c r="E640" s="284"/>
      <c r="F640" s="288"/>
      <c r="G640" s="288"/>
    </row>
    <row r="641" spans="1:7" x14ac:dyDescent="0.25">
      <c r="A641" s="64"/>
      <c r="B641" s="64"/>
      <c r="C641" s="64"/>
      <c r="D641" s="64"/>
      <c r="E641" s="64"/>
      <c r="F641" s="64"/>
      <c r="G641" s="64"/>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C17" sqref="C17"/>
    </sheetView>
  </sheetViews>
  <sheetFormatPr defaultColWidth="9.140625" defaultRowHeight="15" x14ac:dyDescent="0.25"/>
  <cols>
    <col min="1" max="1" width="13.28515625" style="201" customWidth="1"/>
    <col min="2" max="2" width="59" style="201" customWidth="1"/>
    <col min="3" max="7" width="36.7109375" style="201" customWidth="1"/>
    <col min="8" max="16384" width="9.140625" style="201"/>
  </cols>
  <sheetData>
    <row r="1" spans="1:9" ht="45" customHeight="1" x14ac:dyDescent="0.25">
      <c r="A1" s="478" t="s">
        <v>1064</v>
      </c>
      <c r="B1" s="478"/>
    </row>
    <row r="2" spans="1:9" ht="31.5" x14ac:dyDescent="0.25">
      <c r="A2" s="219" t="s">
        <v>2289</v>
      </c>
      <c r="B2" s="219"/>
      <c r="C2" s="210"/>
      <c r="D2" s="210"/>
      <c r="E2" s="210"/>
      <c r="F2" s="315" t="s">
        <v>2281</v>
      </c>
      <c r="G2" s="220"/>
    </row>
    <row r="3" spans="1:9" x14ac:dyDescent="0.25">
      <c r="A3" s="210"/>
      <c r="B3" s="210"/>
      <c r="C3" s="210"/>
      <c r="D3" s="210"/>
      <c r="E3" s="210"/>
      <c r="F3" s="210"/>
      <c r="G3" s="210"/>
    </row>
    <row r="4" spans="1:9" ht="15.75" customHeight="1" thickBot="1" x14ac:dyDescent="0.3">
      <c r="A4" s="210"/>
      <c r="B4" s="210"/>
      <c r="C4" s="221"/>
      <c r="D4" s="210"/>
      <c r="E4" s="210"/>
      <c r="F4" s="210"/>
      <c r="G4" s="210"/>
    </row>
    <row r="5" spans="1:9" ht="60.75" customHeight="1" thickBot="1" x14ac:dyDescent="0.3">
      <c r="A5" s="222"/>
      <c r="B5" s="223" t="s">
        <v>20</v>
      </c>
      <c r="C5" s="438" t="s">
        <v>1099</v>
      </c>
      <c r="D5" s="222"/>
      <c r="E5" s="479" t="s">
        <v>1619</v>
      </c>
      <c r="F5" s="480"/>
      <c r="G5" s="224" t="s">
        <v>1618</v>
      </c>
      <c r="H5" s="216"/>
    </row>
    <row r="6" spans="1:9" x14ac:dyDescent="0.25">
      <c r="A6" s="211"/>
      <c r="B6" s="211"/>
      <c r="C6" s="211"/>
      <c r="D6" s="211"/>
      <c r="F6" s="225"/>
      <c r="G6" s="225"/>
    </row>
    <row r="7" spans="1:9" ht="18.75" customHeight="1" x14ac:dyDescent="0.25">
      <c r="A7" s="226"/>
      <c r="B7" s="464" t="s">
        <v>1646</v>
      </c>
      <c r="C7" s="465"/>
      <c r="D7" s="227"/>
      <c r="E7" s="464" t="s">
        <v>1635</v>
      </c>
      <c r="F7" s="481"/>
      <c r="G7" s="481"/>
      <c r="H7" s="465"/>
    </row>
    <row r="8" spans="1:9" ht="18.75" customHeight="1" x14ac:dyDescent="0.25">
      <c r="A8" s="211"/>
      <c r="B8" s="482" t="s">
        <v>1612</v>
      </c>
      <c r="C8" s="483"/>
      <c r="D8" s="227"/>
      <c r="E8" s="484" t="s">
        <v>2742</v>
      </c>
      <c r="F8" s="485"/>
      <c r="G8" s="485"/>
      <c r="H8" s="486"/>
    </row>
    <row r="9" spans="1:9" ht="18.75" customHeight="1" x14ac:dyDescent="0.25">
      <c r="A9" s="211"/>
      <c r="B9" s="482" t="s">
        <v>1616</v>
      </c>
      <c r="C9" s="483"/>
      <c r="D9" s="228"/>
      <c r="E9" s="484"/>
      <c r="F9" s="485"/>
      <c r="G9" s="485"/>
      <c r="H9" s="486"/>
      <c r="I9" s="216"/>
    </row>
    <row r="10" spans="1:9" x14ac:dyDescent="0.25">
      <c r="A10" s="229"/>
      <c r="B10" s="487"/>
      <c r="C10" s="487"/>
      <c r="D10" s="227"/>
      <c r="E10" s="484"/>
      <c r="F10" s="485"/>
      <c r="G10" s="485"/>
      <c r="H10" s="486"/>
      <c r="I10" s="216"/>
    </row>
    <row r="11" spans="1:9" ht="15.75" thickBot="1" x14ac:dyDescent="0.3">
      <c r="A11" s="229"/>
      <c r="B11" s="488"/>
      <c r="C11" s="489"/>
      <c r="D11" s="228"/>
      <c r="E11" s="484"/>
      <c r="F11" s="485"/>
      <c r="G11" s="485"/>
      <c r="H11" s="486"/>
      <c r="I11" s="216"/>
    </row>
    <row r="12" spans="1:9" x14ac:dyDescent="0.25">
      <c r="A12" s="211"/>
      <c r="B12" s="230"/>
      <c r="C12" s="211"/>
      <c r="D12" s="211"/>
      <c r="E12" s="484"/>
      <c r="F12" s="485"/>
      <c r="G12" s="485"/>
      <c r="H12" s="486"/>
      <c r="I12" s="216"/>
    </row>
    <row r="13" spans="1:9" ht="15.75" customHeight="1" thickBot="1" x14ac:dyDescent="0.3">
      <c r="A13" s="211"/>
      <c r="B13" s="230"/>
      <c r="C13" s="211"/>
      <c r="D13" s="211"/>
      <c r="E13" s="473" t="s">
        <v>1647</v>
      </c>
      <c r="F13" s="474"/>
      <c r="G13" s="475" t="s">
        <v>2743</v>
      </c>
      <c r="H13" s="476"/>
      <c r="I13" s="216"/>
    </row>
    <row r="14" spans="1:9" x14ac:dyDescent="0.25">
      <c r="A14" s="211"/>
      <c r="B14" s="230"/>
      <c r="C14" s="211"/>
      <c r="D14" s="211"/>
      <c r="E14" s="231"/>
      <c r="F14" s="231"/>
      <c r="G14" s="211"/>
      <c r="H14" s="217"/>
    </row>
    <row r="15" spans="1:9" ht="18.75" customHeight="1" x14ac:dyDescent="0.25">
      <c r="A15" s="232"/>
      <c r="B15" s="477" t="s">
        <v>1648</v>
      </c>
      <c r="C15" s="477"/>
      <c r="D15" s="477"/>
      <c r="E15" s="232"/>
      <c r="F15" s="232"/>
      <c r="G15" s="232"/>
      <c r="H15" s="232"/>
    </row>
    <row r="16" spans="1:9" x14ac:dyDescent="0.25">
      <c r="A16" s="233"/>
      <c r="B16" s="233" t="s">
        <v>1613</v>
      </c>
      <c r="C16" s="233" t="s">
        <v>58</v>
      </c>
      <c r="D16" s="233" t="s">
        <v>1175</v>
      </c>
      <c r="E16" s="233"/>
      <c r="F16" s="233" t="s">
        <v>1614</v>
      </c>
      <c r="G16" s="233" t="s">
        <v>1615</v>
      </c>
      <c r="H16" s="233"/>
    </row>
    <row r="17" spans="1:8" x14ac:dyDescent="0.25">
      <c r="A17" s="211" t="s">
        <v>1620</v>
      </c>
      <c r="B17" s="213" t="s">
        <v>1621</v>
      </c>
      <c r="C17" s="270">
        <v>0</v>
      </c>
      <c r="D17" s="270">
        <v>0</v>
      </c>
      <c r="F17" s="200">
        <f>IF(OR('B1. HTT Mortgage Assets'!$C$15=0,C17="[For completion]"),"",C17/'B1. HTT Mortgage Assets'!$C$15)</f>
        <v>0</v>
      </c>
      <c r="G17" s="200">
        <f>IF(OR('B1. HTT Mortgage Assets'!$F$28=0,D17="[For completion]"),"",D17/'B1. HTT Mortgage Assets'!$F$28)</f>
        <v>0</v>
      </c>
    </row>
    <row r="18" spans="1:8" x14ac:dyDescent="0.25">
      <c r="A18" s="213" t="s">
        <v>1649</v>
      </c>
      <c r="B18" s="235"/>
      <c r="C18" s="213"/>
      <c r="D18" s="213"/>
      <c r="F18" s="213"/>
      <c r="G18" s="213"/>
    </row>
    <row r="19" spans="1:8" x14ac:dyDescent="0.25">
      <c r="A19" s="213" t="s">
        <v>1650</v>
      </c>
      <c r="B19" s="213"/>
      <c r="C19" s="213"/>
      <c r="D19" s="213"/>
      <c r="F19" s="213"/>
      <c r="G19" s="213"/>
    </row>
    <row r="20" spans="1:8" ht="18.75" customHeight="1" x14ac:dyDescent="0.25">
      <c r="A20" s="232"/>
      <c r="B20" s="477" t="s">
        <v>1616</v>
      </c>
      <c r="C20" s="477"/>
      <c r="D20" s="477"/>
      <c r="E20" s="232"/>
      <c r="F20" s="232"/>
      <c r="G20" s="232"/>
      <c r="H20" s="232"/>
    </row>
    <row r="21" spans="1:8" x14ac:dyDescent="0.25">
      <c r="A21" s="233"/>
      <c r="B21" s="233" t="s">
        <v>1651</v>
      </c>
      <c r="C21" s="233" t="s">
        <v>1622</v>
      </c>
      <c r="D21" s="233" t="s">
        <v>1623</v>
      </c>
      <c r="E21" s="233" t="s">
        <v>1624</v>
      </c>
      <c r="F21" s="233" t="s">
        <v>1652</v>
      </c>
      <c r="G21" s="233" t="s">
        <v>1625</v>
      </c>
      <c r="H21" s="233" t="s">
        <v>1626</v>
      </c>
    </row>
    <row r="22" spans="1:8" ht="15" customHeight="1" x14ac:dyDescent="0.25">
      <c r="A22" s="212"/>
      <c r="B22" s="236" t="s">
        <v>1653</v>
      </c>
      <c r="C22" s="236"/>
      <c r="D22" s="212"/>
      <c r="E22" s="212"/>
      <c r="F22" s="212"/>
      <c r="G22" s="212"/>
      <c r="H22" s="212"/>
    </row>
    <row r="23" spans="1:8" x14ac:dyDescent="0.25">
      <c r="A23" s="211" t="s">
        <v>1627</v>
      </c>
      <c r="B23" s="211" t="s">
        <v>1637</v>
      </c>
      <c r="C23" s="237">
        <v>0</v>
      </c>
      <c r="D23" s="237">
        <v>0</v>
      </c>
      <c r="E23" s="237">
        <v>0</v>
      </c>
      <c r="F23" s="237">
        <v>0</v>
      </c>
      <c r="G23" s="237">
        <v>0</v>
      </c>
      <c r="H23" s="215">
        <f>SUM(C23:G23)</f>
        <v>0</v>
      </c>
    </row>
    <row r="24" spans="1:8" x14ac:dyDescent="0.25">
      <c r="A24" s="211" t="s">
        <v>1628</v>
      </c>
      <c r="B24" s="211" t="s">
        <v>1636</v>
      </c>
      <c r="C24" s="237">
        <v>0</v>
      </c>
      <c r="D24" s="237">
        <v>0</v>
      </c>
      <c r="E24" s="237">
        <v>0</v>
      </c>
      <c r="F24" s="237">
        <v>0</v>
      </c>
      <c r="G24" s="237">
        <v>0</v>
      </c>
      <c r="H24" s="215">
        <f>SUM(C24:G24)</f>
        <v>0</v>
      </c>
    </row>
    <row r="25" spans="1:8" x14ac:dyDescent="0.25">
      <c r="A25" s="211" t="s">
        <v>1629</v>
      </c>
      <c r="B25" s="211" t="s">
        <v>1168</v>
      </c>
      <c r="C25" s="237">
        <v>0</v>
      </c>
      <c r="D25" s="237">
        <v>0</v>
      </c>
      <c r="E25" s="237">
        <v>0</v>
      </c>
      <c r="F25" s="237">
        <v>0</v>
      </c>
      <c r="G25" s="237">
        <v>0</v>
      </c>
      <c r="H25" s="215">
        <f>SUM(C25:G25)</f>
        <v>0</v>
      </c>
    </row>
    <row r="26" spans="1:8" x14ac:dyDescent="0.25">
      <c r="A26" s="211" t="s">
        <v>1630</v>
      </c>
      <c r="B26" s="211" t="s">
        <v>1617</v>
      </c>
      <c r="C26" s="238">
        <f>SUM(C23:C25)+SUM(C27:C32)</f>
        <v>0</v>
      </c>
      <c r="D26" s="238">
        <f>SUM(D23:D25)+SUM(D27:D32)</f>
        <v>0</v>
      </c>
      <c r="E26" s="238">
        <f>SUM(E23:E25)+SUM(E27:E32)</f>
        <v>0</v>
      </c>
      <c r="F26" s="238">
        <f>SUM(F23:F25)+SUM(F27:F32)</f>
        <v>0</v>
      </c>
      <c r="G26" s="238">
        <f>SUM(G23:G25)+SUM(G27:G32)</f>
        <v>0</v>
      </c>
      <c r="H26" s="238">
        <f>SUM(H23:H25)</f>
        <v>0</v>
      </c>
    </row>
    <row r="27" spans="1:8" x14ac:dyDescent="0.25">
      <c r="A27" s="211" t="s">
        <v>1631</v>
      </c>
      <c r="B27" s="282" t="s">
        <v>1838</v>
      </c>
      <c r="C27" s="237"/>
      <c r="D27" s="237"/>
      <c r="E27" s="237"/>
      <c r="F27" s="237"/>
      <c r="G27" s="237"/>
      <c r="H27" s="200">
        <f>IF(SUM(C27:G27)="","",SUM(C27:G27))</f>
        <v>0</v>
      </c>
    </row>
    <row r="28" spans="1:8" x14ac:dyDescent="0.25">
      <c r="A28" s="211" t="s">
        <v>1632</v>
      </c>
      <c r="B28" s="282" t="s">
        <v>1838</v>
      </c>
      <c r="C28" s="237"/>
      <c r="D28" s="237"/>
      <c r="E28" s="237"/>
      <c r="F28" s="237"/>
      <c r="G28" s="237"/>
      <c r="H28" s="215">
        <f>IF(SUM(C28:G28)="","",SUM(C28:G28))</f>
        <v>0</v>
      </c>
    </row>
    <row r="29" spans="1:8" x14ac:dyDescent="0.25">
      <c r="A29" s="211" t="s">
        <v>1633</v>
      </c>
      <c r="B29" s="282" t="s">
        <v>1838</v>
      </c>
      <c r="C29" s="237"/>
      <c r="D29" s="237"/>
      <c r="E29" s="237"/>
      <c r="F29" s="237"/>
      <c r="G29" s="237"/>
      <c r="H29" s="215">
        <f>IF(SUM(C29:G29)="","",SUM(C29:G29))</f>
        <v>0</v>
      </c>
    </row>
    <row r="30" spans="1:8" x14ac:dyDescent="0.25">
      <c r="A30" s="211" t="s">
        <v>1634</v>
      </c>
      <c r="B30" s="282" t="s">
        <v>1838</v>
      </c>
      <c r="C30" s="237"/>
      <c r="D30" s="237"/>
      <c r="E30" s="237"/>
      <c r="F30" s="237"/>
      <c r="G30" s="237"/>
      <c r="H30" s="215">
        <f>IF(SUM(C30:G30)="","",SUM(C30:G30))</f>
        <v>0</v>
      </c>
    </row>
    <row r="31" spans="1:8" x14ac:dyDescent="0.25">
      <c r="A31" s="211" t="s">
        <v>1836</v>
      </c>
      <c r="B31" s="282" t="s">
        <v>1838</v>
      </c>
      <c r="C31" s="240"/>
      <c r="D31" s="234"/>
      <c r="E31" s="234"/>
      <c r="F31" s="241"/>
      <c r="G31" s="242"/>
    </row>
    <row r="32" spans="1:8" x14ac:dyDescent="0.25">
      <c r="A32" s="211" t="s">
        <v>1837</v>
      </c>
      <c r="B32" s="282" t="s">
        <v>1838</v>
      </c>
      <c r="C32" s="243"/>
      <c r="D32" s="211"/>
      <c r="E32" s="211"/>
      <c r="F32" s="200"/>
      <c r="G32" s="214"/>
    </row>
    <row r="33" spans="1:7" x14ac:dyDescent="0.25">
      <c r="A33" s="211"/>
      <c r="B33" s="239"/>
      <c r="C33" s="243"/>
      <c r="D33" s="211"/>
      <c r="E33" s="211"/>
      <c r="F33" s="200"/>
      <c r="G33" s="214"/>
    </row>
    <row r="34" spans="1:7" x14ac:dyDescent="0.25">
      <c r="A34" s="211"/>
      <c r="B34" s="239"/>
      <c r="C34" s="243"/>
      <c r="D34" s="211"/>
      <c r="E34" s="211"/>
      <c r="F34" s="200"/>
      <c r="G34" s="214"/>
    </row>
    <row r="35" spans="1:7" x14ac:dyDescent="0.25">
      <c r="A35" s="211"/>
      <c r="B35" s="239"/>
      <c r="C35" s="243"/>
      <c r="D35" s="211"/>
      <c r="F35" s="200"/>
      <c r="G35" s="214"/>
    </row>
    <row r="36" spans="1:7" x14ac:dyDescent="0.25">
      <c r="A36" s="211"/>
      <c r="B36" s="211"/>
      <c r="C36" s="199"/>
      <c r="D36" s="199"/>
      <c r="E36" s="199"/>
      <c r="F36" s="199"/>
      <c r="G36" s="213"/>
    </row>
    <row r="37" spans="1:7" x14ac:dyDescent="0.25">
      <c r="A37" s="211"/>
      <c r="B37" s="211"/>
      <c r="C37" s="199"/>
      <c r="D37" s="199"/>
      <c r="E37" s="199"/>
      <c r="F37" s="199"/>
      <c r="G37" s="213"/>
    </row>
    <row r="38" spans="1:7" x14ac:dyDescent="0.25">
      <c r="A38" s="211"/>
      <c r="B38" s="211"/>
      <c r="C38" s="199"/>
      <c r="D38" s="199"/>
      <c r="E38" s="199"/>
      <c r="F38" s="199"/>
      <c r="G38" s="213"/>
    </row>
    <row r="39" spans="1:7" x14ac:dyDescent="0.25">
      <c r="A39" s="211"/>
      <c r="B39" s="211"/>
      <c r="C39" s="199"/>
      <c r="D39" s="199"/>
      <c r="E39" s="199"/>
      <c r="F39" s="199"/>
      <c r="G39" s="213"/>
    </row>
    <row r="40" spans="1:7" x14ac:dyDescent="0.25">
      <c r="A40" s="211"/>
      <c r="B40" s="211"/>
      <c r="C40" s="199"/>
      <c r="D40" s="199"/>
      <c r="E40" s="199"/>
      <c r="F40" s="199"/>
      <c r="G40" s="213"/>
    </row>
    <row r="41" spans="1:7" x14ac:dyDescent="0.25">
      <c r="A41" s="211"/>
      <c r="B41" s="211"/>
      <c r="C41" s="199"/>
      <c r="D41" s="199"/>
      <c r="E41" s="199"/>
      <c r="F41" s="199"/>
      <c r="G41" s="213"/>
    </row>
    <row r="42" spans="1:7" x14ac:dyDescent="0.25">
      <c r="A42" s="211"/>
      <c r="B42" s="211"/>
      <c r="C42" s="199"/>
      <c r="D42" s="199"/>
      <c r="E42" s="199"/>
      <c r="F42" s="199"/>
      <c r="G42" s="213"/>
    </row>
    <row r="43" spans="1:7" x14ac:dyDescent="0.25">
      <c r="A43" s="211"/>
      <c r="B43" s="211"/>
      <c r="C43" s="199"/>
      <c r="D43" s="199"/>
      <c r="E43" s="199"/>
      <c r="F43" s="199"/>
      <c r="G43" s="213"/>
    </row>
    <row r="44" spans="1:7" x14ac:dyDescent="0.25">
      <c r="A44" s="211"/>
      <c r="B44" s="211"/>
      <c r="C44" s="199"/>
      <c r="D44" s="199"/>
      <c r="E44" s="199"/>
      <c r="F44" s="199"/>
      <c r="G44" s="213"/>
    </row>
    <row r="45" spans="1:7" x14ac:dyDescent="0.25">
      <c r="A45" s="211"/>
      <c r="B45" s="211"/>
      <c r="C45" s="199"/>
      <c r="D45" s="199"/>
      <c r="E45" s="199"/>
      <c r="F45" s="199"/>
      <c r="G45" s="213"/>
    </row>
    <row r="46" spans="1:7" x14ac:dyDescent="0.25">
      <c r="A46" s="211"/>
      <c r="B46" s="211"/>
      <c r="C46" s="199"/>
      <c r="D46" s="199"/>
      <c r="E46" s="199"/>
      <c r="F46" s="199"/>
      <c r="G46" s="213"/>
    </row>
    <row r="47" spans="1:7" x14ac:dyDescent="0.25">
      <c r="A47" s="211"/>
      <c r="B47" s="211"/>
      <c r="C47" s="199"/>
      <c r="D47" s="199"/>
      <c r="E47" s="199"/>
      <c r="F47" s="199"/>
      <c r="G47" s="213"/>
    </row>
    <row r="48" spans="1:7" x14ac:dyDescent="0.25">
      <c r="A48" s="211"/>
      <c r="B48" s="211"/>
      <c r="C48" s="199"/>
      <c r="D48" s="199"/>
      <c r="E48" s="199"/>
      <c r="F48" s="199"/>
      <c r="G48" s="213"/>
    </row>
    <row r="49" spans="1:7" x14ac:dyDescent="0.25">
      <c r="A49" s="211"/>
      <c r="B49" s="211"/>
      <c r="C49" s="199"/>
      <c r="D49" s="199"/>
      <c r="E49" s="199"/>
      <c r="F49" s="199"/>
      <c r="G49" s="213"/>
    </row>
    <row r="50" spans="1:7" x14ac:dyDescent="0.25">
      <c r="A50" s="211"/>
      <c r="B50" s="211"/>
      <c r="C50" s="199"/>
      <c r="D50" s="199"/>
      <c r="E50" s="199"/>
      <c r="F50" s="199"/>
      <c r="G50" s="213"/>
    </row>
    <row r="51" spans="1:7" x14ac:dyDescent="0.25">
      <c r="A51" s="211"/>
      <c r="B51" s="211"/>
      <c r="C51" s="199"/>
      <c r="D51" s="199"/>
      <c r="E51" s="199"/>
      <c r="F51" s="199"/>
      <c r="G51" s="213"/>
    </row>
    <row r="52" spans="1:7" x14ac:dyDescent="0.25">
      <c r="A52" s="211"/>
      <c r="B52" s="211"/>
      <c r="C52" s="199"/>
      <c r="D52" s="199"/>
      <c r="E52" s="199"/>
      <c r="F52" s="199"/>
      <c r="G52" s="213"/>
    </row>
    <row r="53" spans="1:7" x14ac:dyDescent="0.25">
      <c r="A53" s="211"/>
      <c r="B53" s="211"/>
      <c r="C53" s="199"/>
      <c r="D53" s="199"/>
      <c r="E53" s="199"/>
      <c r="F53" s="199"/>
      <c r="G53" s="213"/>
    </row>
    <row r="54" spans="1:7" x14ac:dyDescent="0.25">
      <c r="A54" s="211"/>
      <c r="B54" s="211"/>
      <c r="C54" s="199"/>
      <c r="D54" s="199"/>
      <c r="E54" s="199"/>
      <c r="F54" s="199"/>
      <c r="G54" s="213"/>
    </row>
    <row r="55" spans="1:7" x14ac:dyDescent="0.25">
      <c r="A55" s="211"/>
      <c r="B55" s="211"/>
      <c r="C55" s="199"/>
      <c r="D55" s="199"/>
      <c r="E55" s="199"/>
      <c r="F55" s="199"/>
      <c r="G55" s="213"/>
    </row>
    <row r="56" spans="1:7" x14ac:dyDescent="0.25">
      <c r="A56" s="211"/>
      <c r="B56" s="211"/>
      <c r="C56" s="199"/>
      <c r="D56" s="199"/>
      <c r="E56" s="199"/>
      <c r="F56" s="199"/>
      <c r="G56" s="213"/>
    </row>
    <row r="57" spans="1:7" x14ac:dyDescent="0.25">
      <c r="A57" s="211"/>
      <c r="B57" s="211"/>
      <c r="C57" s="199"/>
      <c r="D57" s="199"/>
      <c r="E57" s="199"/>
      <c r="F57" s="199"/>
      <c r="G57" s="213"/>
    </row>
    <row r="58" spans="1:7" x14ac:dyDescent="0.25">
      <c r="A58" s="211"/>
      <c r="B58" s="211"/>
      <c r="C58" s="199"/>
      <c r="D58" s="199"/>
      <c r="E58" s="199"/>
      <c r="F58" s="199"/>
      <c r="G58" s="213"/>
    </row>
    <row r="59" spans="1:7" x14ac:dyDescent="0.25">
      <c r="A59" s="211"/>
      <c r="B59" s="211"/>
      <c r="C59" s="199"/>
      <c r="D59" s="199"/>
      <c r="E59" s="199"/>
      <c r="F59" s="199"/>
      <c r="G59" s="213"/>
    </row>
    <row r="60" spans="1:7" x14ac:dyDescent="0.25">
      <c r="A60" s="211"/>
      <c r="B60" s="211"/>
      <c r="C60" s="199"/>
      <c r="D60" s="199"/>
      <c r="E60" s="199"/>
      <c r="F60" s="199"/>
      <c r="G60" s="213"/>
    </row>
    <row r="61" spans="1:7" x14ac:dyDescent="0.25">
      <c r="A61" s="211"/>
      <c r="B61" s="211"/>
      <c r="C61" s="199"/>
      <c r="D61" s="199"/>
      <c r="E61" s="199"/>
      <c r="F61" s="199"/>
      <c r="G61" s="213"/>
    </row>
    <row r="62" spans="1:7" x14ac:dyDescent="0.25">
      <c r="A62" s="211"/>
      <c r="B62" s="211"/>
      <c r="C62" s="199"/>
      <c r="D62" s="199"/>
      <c r="E62" s="199"/>
      <c r="F62" s="199"/>
      <c r="G62" s="213"/>
    </row>
    <row r="63" spans="1:7" x14ac:dyDescent="0.25">
      <c r="A63" s="211"/>
      <c r="B63" s="244"/>
      <c r="C63" s="245"/>
      <c r="D63" s="245"/>
      <c r="E63" s="199"/>
      <c r="F63" s="245"/>
      <c r="G63" s="213"/>
    </row>
    <row r="64" spans="1:7" x14ac:dyDescent="0.25">
      <c r="A64" s="211"/>
      <c r="B64" s="211"/>
      <c r="C64" s="199"/>
      <c r="D64" s="199"/>
      <c r="E64" s="199"/>
      <c r="F64" s="199"/>
      <c r="G64" s="213"/>
    </row>
    <row r="65" spans="1:7" x14ac:dyDescent="0.25">
      <c r="A65" s="211"/>
      <c r="B65" s="211"/>
      <c r="C65" s="199"/>
      <c r="D65" s="199"/>
      <c r="E65" s="199"/>
      <c r="F65" s="199"/>
      <c r="G65" s="213"/>
    </row>
    <row r="66" spans="1:7" x14ac:dyDescent="0.25">
      <c r="A66" s="211"/>
      <c r="B66" s="211"/>
      <c r="C66" s="199"/>
      <c r="D66" s="199"/>
      <c r="E66" s="199"/>
      <c r="F66" s="199"/>
      <c r="G66" s="213"/>
    </row>
    <row r="67" spans="1:7" x14ac:dyDescent="0.25">
      <c r="A67" s="211"/>
      <c r="B67" s="244"/>
      <c r="C67" s="245"/>
      <c r="D67" s="245"/>
      <c r="E67" s="199"/>
      <c r="F67" s="245"/>
      <c r="G67" s="213"/>
    </row>
    <row r="68" spans="1:7" x14ac:dyDescent="0.25">
      <c r="A68" s="211"/>
      <c r="B68" s="213"/>
      <c r="C68" s="199"/>
      <c r="D68" s="199"/>
      <c r="E68" s="199"/>
      <c r="F68" s="199"/>
      <c r="G68" s="213"/>
    </row>
    <row r="69" spans="1:7" x14ac:dyDescent="0.25">
      <c r="A69" s="211"/>
      <c r="B69" s="211"/>
      <c r="C69" s="199"/>
      <c r="D69" s="199"/>
      <c r="E69" s="199"/>
      <c r="F69" s="199"/>
      <c r="G69" s="213"/>
    </row>
    <row r="70" spans="1:7" x14ac:dyDescent="0.25">
      <c r="A70" s="211"/>
      <c r="B70" s="213"/>
      <c r="C70" s="199"/>
      <c r="D70" s="199"/>
      <c r="E70" s="199"/>
      <c r="F70" s="199"/>
      <c r="G70" s="213"/>
    </row>
    <row r="71" spans="1:7" x14ac:dyDescent="0.25">
      <c r="A71" s="211"/>
      <c r="B71" s="213"/>
      <c r="C71" s="199"/>
      <c r="D71" s="199"/>
      <c r="E71" s="199"/>
      <c r="F71" s="199"/>
      <c r="G71" s="213"/>
    </row>
    <row r="72" spans="1:7" x14ac:dyDescent="0.25">
      <c r="A72" s="211"/>
      <c r="B72" s="213"/>
      <c r="C72" s="199"/>
      <c r="D72" s="199"/>
      <c r="E72" s="199"/>
      <c r="F72" s="199"/>
      <c r="G72" s="213"/>
    </row>
    <row r="73" spans="1:7" x14ac:dyDescent="0.25">
      <c r="A73" s="211"/>
      <c r="B73" s="213"/>
      <c r="C73" s="199"/>
      <c r="D73" s="199"/>
      <c r="E73" s="199"/>
      <c r="F73" s="199"/>
      <c r="G73" s="213"/>
    </row>
    <row r="74" spans="1:7" x14ac:dyDescent="0.25">
      <c r="A74" s="211"/>
      <c r="B74" s="213"/>
      <c r="C74" s="199"/>
      <c r="D74" s="199"/>
      <c r="E74" s="199"/>
      <c r="F74" s="199"/>
      <c r="G74" s="213"/>
    </row>
    <row r="75" spans="1:7" x14ac:dyDescent="0.25">
      <c r="A75" s="211"/>
      <c r="B75" s="213"/>
      <c r="C75" s="199"/>
      <c r="D75" s="199"/>
      <c r="E75" s="199"/>
      <c r="F75" s="199"/>
      <c r="G75" s="213"/>
    </row>
    <row r="76" spans="1:7" x14ac:dyDescent="0.25">
      <c r="A76" s="211"/>
      <c r="B76" s="213"/>
      <c r="C76" s="199"/>
      <c r="D76" s="199"/>
      <c r="E76" s="199"/>
      <c r="F76" s="199"/>
      <c r="G76" s="213"/>
    </row>
    <row r="77" spans="1:7" x14ac:dyDescent="0.25">
      <c r="A77" s="211"/>
      <c r="B77" s="213"/>
      <c r="C77" s="199"/>
      <c r="D77" s="199"/>
      <c r="E77" s="199"/>
      <c r="F77" s="199"/>
      <c r="G77" s="213"/>
    </row>
    <row r="78" spans="1:7" x14ac:dyDescent="0.25">
      <c r="A78" s="211"/>
      <c r="B78" s="213"/>
      <c r="C78" s="199"/>
      <c r="D78" s="199"/>
      <c r="E78" s="199"/>
      <c r="F78" s="199"/>
      <c r="G78" s="213"/>
    </row>
    <row r="79" spans="1:7" x14ac:dyDescent="0.25">
      <c r="A79" s="211"/>
      <c r="B79" s="239"/>
      <c r="C79" s="199"/>
      <c r="D79" s="199"/>
      <c r="E79" s="199"/>
      <c r="F79" s="199"/>
      <c r="G79" s="213"/>
    </row>
    <row r="80" spans="1:7" x14ac:dyDescent="0.25">
      <c r="A80" s="211"/>
      <c r="B80" s="239"/>
      <c r="C80" s="199"/>
      <c r="D80" s="199"/>
      <c r="E80" s="199"/>
      <c r="F80" s="199"/>
      <c r="G80" s="213"/>
    </row>
    <row r="81" spans="1:7" x14ac:dyDescent="0.25">
      <c r="A81" s="211"/>
      <c r="B81" s="239"/>
      <c r="C81" s="199"/>
      <c r="D81" s="199"/>
      <c r="E81" s="199"/>
      <c r="F81" s="199"/>
      <c r="G81" s="213"/>
    </row>
    <row r="82" spans="1:7" x14ac:dyDescent="0.25">
      <c r="A82" s="211"/>
      <c r="B82" s="239"/>
      <c r="C82" s="199"/>
      <c r="D82" s="199"/>
      <c r="E82" s="199"/>
      <c r="F82" s="199"/>
      <c r="G82" s="213"/>
    </row>
    <row r="83" spans="1:7" x14ac:dyDescent="0.25">
      <c r="A83" s="211"/>
      <c r="B83" s="239"/>
      <c r="C83" s="199"/>
      <c r="D83" s="199"/>
      <c r="E83" s="199"/>
      <c r="F83" s="199"/>
      <c r="G83" s="213"/>
    </row>
    <row r="84" spans="1:7" x14ac:dyDescent="0.25">
      <c r="A84" s="211"/>
      <c r="B84" s="239"/>
      <c r="C84" s="199"/>
      <c r="D84" s="199"/>
      <c r="E84" s="199"/>
      <c r="F84" s="199"/>
      <c r="G84" s="213"/>
    </row>
    <row r="85" spans="1:7" x14ac:dyDescent="0.25">
      <c r="A85" s="211"/>
      <c r="B85" s="239"/>
      <c r="C85" s="199"/>
      <c r="D85" s="199"/>
      <c r="E85" s="199"/>
      <c r="F85" s="199"/>
      <c r="G85" s="213"/>
    </row>
    <row r="86" spans="1:7" x14ac:dyDescent="0.25">
      <c r="A86" s="211"/>
      <c r="B86" s="239"/>
      <c r="C86" s="199"/>
      <c r="D86" s="199"/>
      <c r="E86" s="199"/>
      <c r="F86" s="199"/>
      <c r="G86" s="213"/>
    </row>
    <row r="87" spans="1:7" x14ac:dyDescent="0.25">
      <c r="A87" s="211"/>
      <c r="B87" s="239"/>
      <c r="C87" s="199"/>
      <c r="D87" s="199"/>
      <c r="E87" s="199"/>
      <c r="F87" s="199"/>
      <c r="G87" s="213"/>
    </row>
    <row r="88" spans="1:7" x14ac:dyDescent="0.25">
      <c r="A88" s="211"/>
      <c r="B88" s="239"/>
      <c r="C88" s="199"/>
      <c r="D88" s="199"/>
      <c r="E88" s="199"/>
      <c r="F88" s="199"/>
      <c r="G88" s="213"/>
    </row>
    <row r="89" spans="1:7" x14ac:dyDescent="0.25">
      <c r="A89" s="233"/>
      <c r="B89" s="233"/>
      <c r="C89" s="233"/>
      <c r="D89" s="233"/>
      <c r="E89" s="233"/>
      <c r="F89" s="233"/>
      <c r="G89" s="233"/>
    </row>
    <row r="90" spans="1:7" x14ac:dyDescent="0.25">
      <c r="A90" s="211"/>
      <c r="B90" s="213"/>
      <c r="C90" s="199"/>
      <c r="D90" s="199"/>
      <c r="E90" s="199"/>
      <c r="F90" s="199"/>
      <c r="G90" s="213"/>
    </row>
    <row r="91" spans="1:7" x14ac:dyDescent="0.25">
      <c r="A91" s="211"/>
      <c r="B91" s="213"/>
      <c r="C91" s="199"/>
      <c r="D91" s="199"/>
      <c r="E91" s="199"/>
      <c r="F91" s="199"/>
      <c r="G91" s="213"/>
    </row>
    <row r="92" spans="1:7" x14ac:dyDescent="0.25">
      <c r="A92" s="211"/>
      <c r="B92" s="213"/>
      <c r="C92" s="199"/>
      <c r="D92" s="199"/>
      <c r="E92" s="199"/>
      <c r="F92" s="199"/>
      <c r="G92" s="213"/>
    </row>
    <row r="93" spans="1:7" x14ac:dyDescent="0.25">
      <c r="A93" s="211"/>
      <c r="B93" s="213"/>
      <c r="C93" s="199"/>
      <c r="D93" s="199"/>
      <c r="E93" s="199"/>
      <c r="F93" s="199"/>
      <c r="G93" s="213"/>
    </row>
    <row r="94" spans="1:7" x14ac:dyDescent="0.25">
      <c r="A94" s="211"/>
      <c r="B94" s="213"/>
      <c r="C94" s="199"/>
      <c r="D94" s="199"/>
      <c r="E94" s="199"/>
      <c r="F94" s="199"/>
      <c r="G94" s="213"/>
    </row>
    <row r="95" spans="1:7" x14ac:dyDescent="0.25">
      <c r="A95" s="211"/>
      <c r="B95" s="213"/>
      <c r="C95" s="199"/>
      <c r="D95" s="199"/>
      <c r="E95" s="199"/>
      <c r="F95" s="199"/>
      <c r="G95" s="213"/>
    </row>
    <row r="96" spans="1:7" x14ac:dyDescent="0.25">
      <c r="A96" s="211"/>
      <c r="B96" s="213"/>
      <c r="C96" s="199"/>
      <c r="D96" s="199"/>
      <c r="E96" s="199"/>
      <c r="F96" s="199"/>
      <c r="G96" s="213"/>
    </row>
    <row r="97" spans="1:7" x14ac:dyDescent="0.25">
      <c r="A97" s="211"/>
      <c r="B97" s="213"/>
      <c r="C97" s="199"/>
      <c r="D97" s="199"/>
      <c r="E97" s="199"/>
      <c r="F97" s="199"/>
      <c r="G97" s="213"/>
    </row>
    <row r="98" spans="1:7" x14ac:dyDescent="0.25">
      <c r="A98" s="211"/>
      <c r="B98" s="213"/>
      <c r="C98" s="199"/>
      <c r="D98" s="199"/>
      <c r="E98" s="199"/>
      <c r="F98" s="199"/>
      <c r="G98" s="213"/>
    </row>
    <row r="99" spans="1:7" x14ac:dyDescent="0.25">
      <c r="A99" s="211"/>
      <c r="B99" s="213"/>
      <c r="C99" s="199"/>
      <c r="D99" s="199"/>
      <c r="E99" s="199"/>
      <c r="F99" s="199"/>
      <c r="G99" s="213"/>
    </row>
    <row r="100" spans="1:7" x14ac:dyDescent="0.25">
      <c r="A100" s="211"/>
      <c r="B100" s="213"/>
      <c r="C100" s="199"/>
      <c r="D100" s="199"/>
      <c r="E100" s="199"/>
      <c r="F100" s="199"/>
      <c r="G100" s="213"/>
    </row>
    <row r="101" spans="1:7" x14ac:dyDescent="0.25">
      <c r="A101" s="211"/>
      <c r="B101" s="213"/>
      <c r="C101" s="199"/>
      <c r="D101" s="199"/>
      <c r="E101" s="199"/>
      <c r="F101" s="199"/>
      <c r="G101" s="213"/>
    </row>
    <row r="102" spans="1:7" x14ac:dyDescent="0.25">
      <c r="A102" s="211"/>
      <c r="B102" s="213"/>
      <c r="C102" s="199"/>
      <c r="D102" s="199"/>
      <c r="E102" s="199"/>
      <c r="F102" s="199"/>
      <c r="G102" s="213"/>
    </row>
    <row r="103" spans="1:7" x14ac:dyDescent="0.25">
      <c r="A103" s="211"/>
      <c r="B103" s="213"/>
      <c r="C103" s="199"/>
      <c r="D103" s="199"/>
      <c r="E103" s="199"/>
      <c r="F103" s="199"/>
      <c r="G103" s="213"/>
    </row>
    <row r="104" spans="1:7" x14ac:dyDescent="0.25">
      <c r="A104" s="211"/>
      <c r="B104" s="213"/>
      <c r="C104" s="199"/>
      <c r="D104" s="199"/>
      <c r="E104" s="199"/>
      <c r="F104" s="199"/>
      <c r="G104" s="213"/>
    </row>
    <row r="105" spans="1:7" x14ac:dyDescent="0.25">
      <c r="A105" s="211"/>
      <c r="B105" s="213"/>
      <c r="C105" s="199"/>
      <c r="D105" s="199"/>
      <c r="E105" s="199"/>
      <c r="F105" s="199"/>
      <c r="G105" s="213"/>
    </row>
    <row r="106" spans="1:7" x14ac:dyDescent="0.25">
      <c r="A106" s="211"/>
      <c r="B106" s="213"/>
      <c r="C106" s="199"/>
      <c r="D106" s="199"/>
      <c r="E106" s="199"/>
      <c r="F106" s="199"/>
      <c r="G106" s="213"/>
    </row>
    <row r="107" spans="1:7" x14ac:dyDescent="0.25">
      <c r="A107" s="211"/>
      <c r="B107" s="213"/>
      <c r="C107" s="199"/>
      <c r="D107" s="199"/>
      <c r="E107" s="199"/>
      <c r="F107" s="199"/>
      <c r="G107" s="213"/>
    </row>
    <row r="108" spans="1:7" x14ac:dyDescent="0.25">
      <c r="A108" s="211"/>
      <c r="B108" s="213"/>
      <c r="C108" s="199"/>
      <c r="D108" s="199"/>
      <c r="E108" s="199"/>
      <c r="F108" s="199"/>
      <c r="G108" s="213"/>
    </row>
    <row r="109" spans="1:7" x14ac:dyDescent="0.25">
      <c r="A109" s="211"/>
      <c r="B109" s="213"/>
      <c r="C109" s="199"/>
      <c r="D109" s="199"/>
      <c r="E109" s="199"/>
      <c r="F109" s="199"/>
      <c r="G109" s="213"/>
    </row>
    <row r="110" spans="1:7" x14ac:dyDescent="0.25">
      <c r="A110" s="211"/>
      <c r="B110" s="213"/>
      <c r="C110" s="199"/>
      <c r="D110" s="199"/>
      <c r="E110" s="199"/>
      <c r="F110" s="199"/>
      <c r="G110" s="213"/>
    </row>
    <row r="111" spans="1:7" x14ac:dyDescent="0.25">
      <c r="A111" s="211"/>
      <c r="B111" s="213"/>
      <c r="C111" s="199"/>
      <c r="D111" s="199"/>
      <c r="E111" s="199"/>
      <c r="F111" s="199"/>
      <c r="G111" s="213"/>
    </row>
    <row r="112" spans="1:7" x14ac:dyDescent="0.25">
      <c r="A112" s="211"/>
      <c r="B112" s="213"/>
      <c r="C112" s="199"/>
      <c r="D112" s="199"/>
      <c r="E112" s="199"/>
      <c r="F112" s="199"/>
      <c r="G112" s="213"/>
    </row>
    <row r="113" spans="1:7" x14ac:dyDescent="0.25">
      <c r="A113" s="211"/>
      <c r="B113" s="213"/>
      <c r="C113" s="199"/>
      <c r="D113" s="199"/>
      <c r="E113" s="199"/>
      <c r="F113" s="199"/>
      <c r="G113" s="213"/>
    </row>
    <row r="114" spans="1:7" x14ac:dyDescent="0.25">
      <c r="A114" s="211"/>
      <c r="B114" s="213"/>
      <c r="C114" s="199"/>
      <c r="D114" s="199"/>
      <c r="E114" s="199"/>
      <c r="F114" s="199"/>
      <c r="G114" s="213"/>
    </row>
    <row r="115" spans="1:7" x14ac:dyDescent="0.25">
      <c r="A115" s="211"/>
      <c r="B115" s="213"/>
      <c r="C115" s="199"/>
      <c r="D115" s="199"/>
      <c r="E115" s="199"/>
      <c r="F115" s="199"/>
      <c r="G115" s="213"/>
    </row>
    <row r="116" spans="1:7" x14ac:dyDescent="0.25">
      <c r="A116" s="211"/>
      <c r="B116" s="213"/>
      <c r="C116" s="199"/>
      <c r="D116" s="199"/>
      <c r="E116" s="199"/>
      <c r="F116" s="199"/>
      <c r="G116" s="213"/>
    </row>
    <row r="117" spans="1:7" x14ac:dyDescent="0.25">
      <c r="A117" s="211"/>
      <c r="B117" s="213"/>
      <c r="C117" s="199"/>
      <c r="D117" s="199"/>
      <c r="E117" s="199"/>
      <c r="F117" s="199"/>
      <c r="G117" s="213"/>
    </row>
    <row r="118" spans="1:7" x14ac:dyDescent="0.25">
      <c r="A118" s="211"/>
      <c r="B118" s="213"/>
      <c r="C118" s="199"/>
      <c r="D118" s="199"/>
      <c r="E118" s="199"/>
      <c r="F118" s="199"/>
      <c r="G118" s="213"/>
    </row>
    <row r="119" spans="1:7" x14ac:dyDescent="0.25">
      <c r="A119" s="211"/>
      <c r="B119" s="213"/>
      <c r="C119" s="199"/>
      <c r="D119" s="199"/>
      <c r="E119" s="199"/>
      <c r="F119" s="199"/>
      <c r="G119" s="213"/>
    </row>
    <row r="120" spans="1:7" x14ac:dyDescent="0.25">
      <c r="A120" s="211"/>
      <c r="B120" s="213"/>
      <c r="C120" s="199"/>
      <c r="D120" s="199"/>
      <c r="E120" s="199"/>
      <c r="F120" s="199"/>
      <c r="G120" s="213"/>
    </row>
    <row r="121" spans="1:7" x14ac:dyDescent="0.25">
      <c r="A121" s="211"/>
      <c r="B121" s="213"/>
      <c r="C121" s="199"/>
      <c r="D121" s="199"/>
      <c r="E121" s="199"/>
      <c r="F121" s="199"/>
      <c r="G121" s="213"/>
    </row>
    <row r="122" spans="1:7" x14ac:dyDescent="0.25">
      <c r="A122" s="211"/>
      <c r="B122" s="213"/>
      <c r="C122" s="199"/>
      <c r="D122" s="199"/>
      <c r="E122" s="199"/>
      <c r="F122" s="199"/>
      <c r="G122" s="213"/>
    </row>
    <row r="123" spans="1:7" x14ac:dyDescent="0.25">
      <c r="A123" s="211"/>
      <c r="B123" s="213"/>
      <c r="C123" s="199"/>
      <c r="D123" s="199"/>
      <c r="E123" s="199"/>
      <c r="F123" s="199"/>
      <c r="G123" s="213"/>
    </row>
    <row r="124" spans="1:7" x14ac:dyDescent="0.25">
      <c r="A124" s="211"/>
      <c r="B124" s="213"/>
      <c r="C124" s="199"/>
      <c r="D124" s="199"/>
      <c r="E124" s="199"/>
      <c r="F124" s="199"/>
      <c r="G124" s="213"/>
    </row>
    <row r="125" spans="1:7" x14ac:dyDescent="0.25">
      <c r="A125" s="211"/>
      <c r="B125" s="213"/>
      <c r="C125" s="199"/>
      <c r="D125" s="199"/>
      <c r="E125" s="199"/>
      <c r="F125" s="199"/>
      <c r="G125" s="213"/>
    </row>
    <row r="126" spans="1:7" x14ac:dyDescent="0.25">
      <c r="A126" s="211"/>
      <c r="B126" s="213"/>
      <c r="C126" s="199"/>
      <c r="D126" s="199"/>
      <c r="E126" s="199"/>
      <c r="F126" s="199"/>
      <c r="G126" s="213"/>
    </row>
    <row r="127" spans="1:7" x14ac:dyDescent="0.25">
      <c r="A127" s="211"/>
      <c r="B127" s="213"/>
      <c r="C127" s="199"/>
      <c r="D127" s="199"/>
      <c r="E127" s="199"/>
      <c r="F127" s="199"/>
      <c r="G127" s="213"/>
    </row>
    <row r="128" spans="1:7" x14ac:dyDescent="0.25">
      <c r="A128" s="211"/>
      <c r="B128" s="213"/>
      <c r="C128" s="199"/>
      <c r="D128" s="199"/>
      <c r="E128" s="199"/>
      <c r="F128" s="199"/>
      <c r="G128" s="213"/>
    </row>
    <row r="129" spans="1:7" x14ac:dyDescent="0.25">
      <c r="A129" s="211"/>
      <c r="B129" s="213"/>
      <c r="C129" s="199"/>
      <c r="D129" s="199"/>
      <c r="E129" s="199"/>
      <c r="F129" s="199"/>
      <c r="G129" s="213"/>
    </row>
    <row r="130" spans="1:7" x14ac:dyDescent="0.25">
      <c r="A130" s="211"/>
      <c r="B130" s="213"/>
      <c r="C130" s="199"/>
      <c r="D130" s="199"/>
      <c r="E130" s="199"/>
      <c r="F130" s="199"/>
      <c r="G130" s="213"/>
    </row>
    <row r="131" spans="1:7" x14ac:dyDescent="0.25">
      <c r="A131" s="211"/>
      <c r="B131" s="213"/>
      <c r="C131" s="199"/>
      <c r="D131" s="199"/>
      <c r="E131" s="199"/>
      <c r="F131" s="199"/>
      <c r="G131" s="213"/>
    </row>
    <row r="132" spans="1:7" x14ac:dyDescent="0.25">
      <c r="A132" s="211"/>
      <c r="B132" s="213"/>
      <c r="C132" s="199"/>
      <c r="D132" s="199"/>
      <c r="E132" s="199"/>
      <c r="F132" s="199"/>
      <c r="G132" s="213"/>
    </row>
    <row r="133" spans="1:7" x14ac:dyDescent="0.25">
      <c r="A133" s="211"/>
      <c r="B133" s="213"/>
      <c r="C133" s="199"/>
      <c r="D133" s="199"/>
      <c r="E133" s="199"/>
      <c r="F133" s="199"/>
      <c r="G133" s="213"/>
    </row>
    <row r="134" spans="1:7" x14ac:dyDescent="0.25">
      <c r="A134" s="211"/>
      <c r="B134" s="213"/>
      <c r="C134" s="199"/>
      <c r="D134" s="199"/>
      <c r="E134" s="199"/>
      <c r="F134" s="199"/>
      <c r="G134" s="213"/>
    </row>
    <row r="135" spans="1:7" x14ac:dyDescent="0.25">
      <c r="A135" s="211"/>
      <c r="B135" s="213"/>
      <c r="C135" s="199"/>
      <c r="D135" s="199"/>
      <c r="E135" s="199"/>
      <c r="F135" s="199"/>
      <c r="G135" s="213"/>
    </row>
    <row r="136" spans="1:7" x14ac:dyDescent="0.25">
      <c r="A136" s="211"/>
      <c r="B136" s="213"/>
      <c r="C136" s="199"/>
      <c r="D136" s="199"/>
      <c r="E136" s="199"/>
      <c r="F136" s="199"/>
      <c r="G136" s="213"/>
    </row>
    <row r="137" spans="1:7" x14ac:dyDescent="0.25">
      <c r="A137" s="211"/>
      <c r="B137" s="213"/>
      <c r="C137" s="199"/>
      <c r="D137" s="199"/>
      <c r="E137" s="199"/>
      <c r="F137" s="199"/>
      <c r="G137" s="213"/>
    </row>
    <row r="138" spans="1:7" x14ac:dyDescent="0.25">
      <c r="A138" s="211"/>
      <c r="B138" s="213"/>
      <c r="C138" s="199"/>
      <c r="D138" s="199"/>
      <c r="E138" s="199"/>
      <c r="F138" s="199"/>
      <c r="G138" s="213"/>
    </row>
    <row r="139" spans="1:7" x14ac:dyDescent="0.25">
      <c r="A139" s="211"/>
      <c r="B139" s="213"/>
      <c r="C139" s="199"/>
      <c r="D139" s="199"/>
      <c r="E139" s="199"/>
      <c r="F139" s="199"/>
      <c r="G139" s="213"/>
    </row>
    <row r="140" spans="1:7" x14ac:dyDescent="0.25">
      <c r="A140" s="233"/>
      <c r="B140" s="233"/>
      <c r="C140" s="233"/>
      <c r="D140" s="233"/>
      <c r="E140" s="233"/>
      <c r="F140" s="233"/>
      <c r="G140" s="233"/>
    </row>
    <row r="141" spans="1:7" x14ac:dyDescent="0.25">
      <c r="A141" s="211"/>
      <c r="B141" s="211"/>
      <c r="C141" s="199"/>
      <c r="D141" s="199"/>
      <c r="E141" s="246"/>
      <c r="F141" s="199"/>
      <c r="G141" s="213"/>
    </row>
    <row r="142" spans="1:7" x14ac:dyDescent="0.25">
      <c r="A142" s="211"/>
      <c r="B142" s="211"/>
      <c r="C142" s="199"/>
      <c r="D142" s="199"/>
      <c r="E142" s="246"/>
      <c r="F142" s="199"/>
      <c r="G142" s="213"/>
    </row>
    <row r="143" spans="1:7" x14ac:dyDescent="0.25">
      <c r="A143" s="211"/>
      <c r="B143" s="211"/>
      <c r="C143" s="199"/>
      <c r="D143" s="199"/>
      <c r="E143" s="246"/>
      <c r="F143" s="199"/>
      <c r="G143" s="213"/>
    </row>
    <row r="144" spans="1:7" x14ac:dyDescent="0.25">
      <c r="A144" s="211"/>
      <c r="B144" s="211"/>
      <c r="C144" s="199"/>
      <c r="D144" s="199"/>
      <c r="E144" s="246"/>
      <c r="F144" s="199"/>
      <c r="G144" s="213"/>
    </row>
    <row r="145" spans="1:7" x14ac:dyDescent="0.25">
      <c r="A145" s="211"/>
      <c r="B145" s="211"/>
      <c r="C145" s="199"/>
      <c r="D145" s="199"/>
      <c r="E145" s="246"/>
      <c r="F145" s="199"/>
      <c r="G145" s="213"/>
    </row>
    <row r="146" spans="1:7" x14ac:dyDescent="0.25">
      <c r="A146" s="211"/>
      <c r="B146" s="211"/>
      <c r="C146" s="199"/>
      <c r="D146" s="199"/>
      <c r="E146" s="246"/>
      <c r="F146" s="199"/>
      <c r="G146" s="213"/>
    </row>
    <row r="147" spans="1:7" x14ac:dyDescent="0.25">
      <c r="A147" s="211"/>
      <c r="B147" s="211"/>
      <c r="C147" s="199"/>
      <c r="D147" s="199"/>
      <c r="E147" s="246"/>
      <c r="F147" s="199"/>
      <c r="G147" s="213"/>
    </row>
    <row r="148" spans="1:7" x14ac:dyDescent="0.25">
      <c r="A148" s="211"/>
      <c r="B148" s="211"/>
      <c r="C148" s="199"/>
      <c r="D148" s="199"/>
      <c r="E148" s="246"/>
      <c r="F148" s="199"/>
      <c r="G148" s="213"/>
    </row>
    <row r="149" spans="1:7" x14ac:dyDescent="0.25">
      <c r="A149" s="211"/>
      <c r="B149" s="211"/>
      <c r="C149" s="199"/>
      <c r="D149" s="199"/>
      <c r="E149" s="246"/>
      <c r="F149" s="199"/>
      <c r="G149" s="213"/>
    </row>
    <row r="150" spans="1:7" x14ac:dyDescent="0.25">
      <c r="A150" s="233"/>
      <c r="B150" s="233"/>
      <c r="C150" s="233"/>
      <c r="D150" s="233"/>
      <c r="E150" s="233"/>
      <c r="F150" s="233"/>
      <c r="G150" s="233"/>
    </row>
    <row r="151" spans="1:7" x14ac:dyDescent="0.25">
      <c r="A151" s="211"/>
      <c r="B151" s="211"/>
      <c r="C151" s="199"/>
      <c r="D151" s="199"/>
      <c r="E151" s="246"/>
      <c r="F151" s="199"/>
      <c r="G151" s="213"/>
    </row>
    <row r="152" spans="1:7" x14ac:dyDescent="0.25">
      <c r="A152" s="211"/>
      <c r="B152" s="211"/>
      <c r="C152" s="199"/>
      <c r="D152" s="199"/>
      <c r="E152" s="246"/>
      <c r="F152" s="199"/>
      <c r="G152" s="213"/>
    </row>
    <row r="153" spans="1:7" x14ac:dyDescent="0.25">
      <c r="A153" s="211"/>
      <c r="B153" s="211"/>
      <c r="C153" s="199"/>
      <c r="D153" s="199"/>
      <c r="E153" s="246"/>
      <c r="F153" s="199"/>
      <c r="G153" s="213"/>
    </row>
    <row r="154" spans="1:7" x14ac:dyDescent="0.25">
      <c r="A154" s="211"/>
      <c r="B154" s="211"/>
      <c r="C154" s="211"/>
      <c r="D154" s="211"/>
      <c r="E154" s="210"/>
      <c r="F154" s="211"/>
      <c r="G154" s="213"/>
    </row>
    <row r="155" spans="1:7" x14ac:dyDescent="0.25">
      <c r="A155" s="211"/>
      <c r="B155" s="211"/>
      <c r="C155" s="211"/>
      <c r="D155" s="211"/>
      <c r="E155" s="210"/>
      <c r="F155" s="211"/>
      <c r="G155" s="213"/>
    </row>
    <row r="156" spans="1:7" x14ac:dyDescent="0.25">
      <c r="A156" s="211"/>
      <c r="B156" s="211"/>
      <c r="C156" s="211"/>
      <c r="D156" s="211"/>
      <c r="E156" s="210"/>
      <c r="F156" s="211"/>
      <c r="G156" s="213"/>
    </row>
    <row r="157" spans="1:7" x14ac:dyDescent="0.25">
      <c r="A157" s="211"/>
      <c r="B157" s="211"/>
      <c r="C157" s="211"/>
      <c r="D157" s="211"/>
      <c r="E157" s="210"/>
      <c r="F157" s="211"/>
      <c r="G157" s="213"/>
    </row>
    <row r="158" spans="1:7" x14ac:dyDescent="0.25">
      <c r="A158" s="211"/>
      <c r="B158" s="211"/>
      <c r="C158" s="211"/>
      <c r="D158" s="211"/>
      <c r="E158" s="210"/>
      <c r="F158" s="211"/>
      <c r="G158" s="213"/>
    </row>
    <row r="159" spans="1:7" x14ac:dyDescent="0.25">
      <c r="A159" s="211"/>
      <c r="B159" s="211"/>
      <c r="C159" s="211"/>
      <c r="D159" s="211"/>
      <c r="E159" s="210"/>
      <c r="F159" s="211"/>
      <c r="G159" s="213"/>
    </row>
    <row r="160" spans="1:7" x14ac:dyDescent="0.25">
      <c r="A160" s="233"/>
      <c r="B160" s="233"/>
      <c r="C160" s="233"/>
      <c r="D160" s="233"/>
      <c r="E160" s="233"/>
      <c r="F160" s="233"/>
      <c r="G160" s="233"/>
    </row>
    <row r="161" spans="1:7" x14ac:dyDescent="0.25">
      <c r="A161" s="211"/>
      <c r="B161" s="247"/>
      <c r="C161" s="199"/>
      <c r="D161" s="199"/>
      <c r="E161" s="246"/>
      <c r="F161" s="199"/>
      <c r="G161" s="213"/>
    </row>
    <row r="162" spans="1:7" x14ac:dyDescent="0.25">
      <c r="A162" s="211"/>
      <c r="B162" s="247"/>
      <c r="C162" s="199"/>
      <c r="D162" s="199"/>
      <c r="E162" s="246"/>
      <c r="F162" s="199"/>
      <c r="G162" s="213"/>
    </row>
    <row r="163" spans="1:7" x14ac:dyDescent="0.25">
      <c r="A163" s="211"/>
      <c r="B163" s="247"/>
      <c r="C163" s="199"/>
      <c r="D163" s="199"/>
      <c r="E163" s="199"/>
      <c r="F163" s="199"/>
      <c r="G163" s="213"/>
    </row>
    <row r="164" spans="1:7" x14ac:dyDescent="0.25">
      <c r="A164" s="211"/>
      <c r="B164" s="247"/>
      <c r="C164" s="199"/>
      <c r="D164" s="199"/>
      <c r="E164" s="199"/>
      <c r="F164" s="199"/>
      <c r="G164" s="213"/>
    </row>
    <row r="165" spans="1:7" x14ac:dyDescent="0.25">
      <c r="A165" s="211"/>
      <c r="B165" s="247"/>
      <c r="C165" s="199"/>
      <c r="D165" s="199"/>
      <c r="E165" s="199"/>
      <c r="F165" s="199"/>
      <c r="G165" s="213"/>
    </row>
    <row r="166" spans="1:7" x14ac:dyDescent="0.25">
      <c r="A166" s="211"/>
      <c r="B166" s="235"/>
      <c r="C166" s="199"/>
      <c r="D166" s="199"/>
      <c r="E166" s="199"/>
      <c r="F166" s="199"/>
      <c r="G166" s="213"/>
    </row>
    <row r="167" spans="1:7" x14ac:dyDescent="0.25">
      <c r="A167" s="211"/>
      <c r="B167" s="235"/>
      <c r="C167" s="199"/>
      <c r="D167" s="199"/>
      <c r="E167" s="199"/>
      <c r="F167" s="199"/>
      <c r="G167" s="213"/>
    </row>
    <row r="168" spans="1:7" x14ac:dyDescent="0.25">
      <c r="A168" s="211"/>
      <c r="B168" s="247"/>
      <c r="C168" s="199"/>
      <c r="D168" s="199"/>
      <c r="E168" s="199"/>
      <c r="F168" s="199"/>
      <c r="G168" s="213"/>
    </row>
    <row r="169" spans="1:7" x14ac:dyDescent="0.25">
      <c r="A169" s="211"/>
      <c r="B169" s="247"/>
      <c r="C169" s="199"/>
      <c r="D169" s="199"/>
      <c r="E169" s="199"/>
      <c r="F169" s="199"/>
      <c r="G169" s="213"/>
    </row>
    <row r="170" spans="1:7" x14ac:dyDescent="0.25">
      <c r="A170" s="233"/>
      <c r="B170" s="233"/>
      <c r="C170" s="233"/>
      <c r="D170" s="233"/>
      <c r="E170" s="233"/>
      <c r="F170" s="233"/>
      <c r="G170" s="233"/>
    </row>
    <row r="171" spans="1:7" x14ac:dyDescent="0.25">
      <c r="A171" s="211"/>
      <c r="B171" s="211"/>
      <c r="C171" s="199"/>
      <c r="D171" s="199"/>
      <c r="E171" s="246"/>
      <c r="F171" s="199"/>
      <c r="G171" s="213"/>
    </row>
    <row r="172" spans="1:7" x14ac:dyDescent="0.25">
      <c r="A172" s="211"/>
      <c r="B172" s="248"/>
      <c r="C172" s="199"/>
      <c r="D172" s="199"/>
      <c r="E172" s="246"/>
      <c r="F172" s="199"/>
      <c r="G172" s="213"/>
    </row>
    <row r="173" spans="1:7" x14ac:dyDescent="0.25">
      <c r="A173" s="211"/>
      <c r="B173" s="248"/>
      <c r="C173" s="199"/>
      <c r="D173" s="199"/>
      <c r="E173" s="246"/>
      <c r="F173" s="199"/>
      <c r="G173" s="213"/>
    </row>
    <row r="174" spans="1:7" x14ac:dyDescent="0.25">
      <c r="A174" s="211"/>
      <c r="B174" s="248"/>
      <c r="C174" s="199"/>
      <c r="D174" s="199"/>
      <c r="E174" s="246"/>
      <c r="F174" s="199"/>
      <c r="G174" s="213"/>
    </row>
    <row r="175" spans="1:7" x14ac:dyDescent="0.25">
      <c r="A175" s="211"/>
      <c r="B175" s="248"/>
      <c r="C175" s="199"/>
      <c r="D175" s="199"/>
      <c r="E175" s="246"/>
      <c r="F175" s="199"/>
      <c r="G175" s="213"/>
    </row>
    <row r="176" spans="1:7" x14ac:dyDescent="0.25">
      <c r="A176" s="211"/>
      <c r="B176" s="213"/>
      <c r="C176" s="213"/>
      <c r="D176" s="213"/>
      <c r="E176" s="213"/>
      <c r="F176" s="213"/>
      <c r="G176" s="213"/>
    </row>
    <row r="177" spans="1:7" x14ac:dyDescent="0.25">
      <c r="A177" s="211"/>
      <c r="B177" s="213"/>
      <c r="C177" s="213"/>
      <c r="D177" s="213"/>
      <c r="E177" s="213"/>
      <c r="F177" s="213"/>
      <c r="G177" s="213"/>
    </row>
    <row r="178" spans="1:7" x14ac:dyDescent="0.25">
      <c r="A178" s="211"/>
      <c r="B178" s="213"/>
      <c r="C178" s="213"/>
      <c r="D178" s="213"/>
      <c r="E178" s="213"/>
      <c r="F178" s="213"/>
      <c r="G178" s="213"/>
    </row>
    <row r="179" spans="1:7" ht="18.75" x14ac:dyDescent="0.25">
      <c r="A179" s="249"/>
      <c r="B179" s="250"/>
      <c r="C179" s="251"/>
      <c r="D179" s="251"/>
      <c r="E179" s="251"/>
      <c r="F179" s="251"/>
      <c r="G179" s="251"/>
    </row>
    <row r="180" spans="1:7" x14ac:dyDescent="0.25">
      <c r="A180" s="233"/>
      <c r="B180" s="233"/>
      <c r="C180" s="233"/>
      <c r="D180" s="233"/>
      <c r="E180" s="233"/>
      <c r="F180" s="233"/>
      <c r="G180" s="233"/>
    </row>
    <row r="181" spans="1:7" x14ac:dyDescent="0.25">
      <c r="A181" s="211"/>
      <c r="B181" s="213"/>
      <c r="C181" s="243"/>
      <c r="D181" s="211"/>
      <c r="E181" s="212"/>
      <c r="F181" s="220"/>
      <c r="G181" s="220"/>
    </row>
    <row r="182" spans="1:7" x14ac:dyDescent="0.25">
      <c r="A182" s="212"/>
      <c r="B182" s="252"/>
      <c r="C182" s="212"/>
      <c r="D182" s="212"/>
      <c r="E182" s="212"/>
      <c r="F182" s="220"/>
      <c r="G182" s="220"/>
    </row>
    <row r="183" spans="1:7" x14ac:dyDescent="0.25">
      <c r="A183" s="211"/>
      <c r="B183" s="213"/>
      <c r="C183" s="212"/>
      <c r="D183" s="212"/>
      <c r="E183" s="212"/>
      <c r="F183" s="220"/>
      <c r="G183" s="220"/>
    </row>
    <row r="184" spans="1:7" x14ac:dyDescent="0.25">
      <c r="A184" s="211"/>
      <c r="B184" s="213"/>
      <c r="C184" s="243"/>
      <c r="D184" s="253"/>
      <c r="E184" s="212"/>
      <c r="F184" s="200"/>
      <c r="G184" s="200"/>
    </row>
    <row r="185" spans="1:7" x14ac:dyDescent="0.25">
      <c r="A185" s="211"/>
      <c r="B185" s="213"/>
      <c r="C185" s="243"/>
      <c r="D185" s="253"/>
      <c r="E185" s="212"/>
      <c r="F185" s="200"/>
      <c r="G185" s="200"/>
    </row>
    <row r="186" spans="1:7" x14ac:dyDescent="0.25">
      <c r="A186" s="211"/>
      <c r="B186" s="213"/>
      <c r="C186" s="243"/>
      <c r="D186" s="253"/>
      <c r="E186" s="212"/>
      <c r="F186" s="200"/>
      <c r="G186" s="200"/>
    </row>
    <row r="187" spans="1:7" x14ac:dyDescent="0.25">
      <c r="A187" s="211"/>
      <c r="B187" s="213"/>
      <c r="C187" s="243"/>
      <c r="D187" s="253"/>
      <c r="E187" s="212"/>
      <c r="F187" s="200"/>
      <c r="G187" s="200"/>
    </row>
    <row r="188" spans="1:7" x14ac:dyDescent="0.25">
      <c r="A188" s="211"/>
      <c r="B188" s="213"/>
      <c r="C188" s="243"/>
      <c r="D188" s="253"/>
      <c r="E188" s="212"/>
      <c r="F188" s="200"/>
      <c r="G188" s="200"/>
    </row>
    <row r="189" spans="1:7" x14ac:dyDescent="0.25">
      <c r="A189" s="211"/>
      <c r="B189" s="213"/>
      <c r="C189" s="243"/>
      <c r="D189" s="253"/>
      <c r="E189" s="212"/>
      <c r="F189" s="200"/>
      <c r="G189" s="200"/>
    </row>
    <row r="190" spans="1:7" x14ac:dyDescent="0.25">
      <c r="A190" s="211"/>
      <c r="B190" s="213"/>
      <c r="C190" s="243"/>
      <c r="D190" s="253"/>
      <c r="E190" s="212"/>
      <c r="F190" s="200"/>
      <c r="G190" s="200"/>
    </row>
    <row r="191" spans="1:7" x14ac:dyDescent="0.25">
      <c r="A191" s="211"/>
      <c r="B191" s="213"/>
      <c r="C191" s="243"/>
      <c r="D191" s="253"/>
      <c r="E191" s="212"/>
      <c r="F191" s="200"/>
      <c r="G191" s="200"/>
    </row>
    <row r="192" spans="1:7" x14ac:dyDescent="0.25">
      <c r="A192" s="211"/>
      <c r="B192" s="213"/>
      <c r="C192" s="243"/>
      <c r="D192" s="253"/>
      <c r="E192" s="212"/>
      <c r="F192" s="200"/>
      <c r="G192" s="200"/>
    </row>
    <row r="193" spans="1:7" x14ac:dyDescent="0.25">
      <c r="A193" s="211"/>
      <c r="B193" s="213"/>
      <c r="C193" s="243"/>
      <c r="D193" s="253"/>
      <c r="E193" s="213"/>
      <c r="F193" s="200"/>
      <c r="G193" s="200"/>
    </row>
    <row r="194" spans="1:7" x14ac:dyDescent="0.25">
      <c r="A194" s="211"/>
      <c r="B194" s="213"/>
      <c r="C194" s="243"/>
      <c r="D194" s="253"/>
      <c r="E194" s="213"/>
      <c r="F194" s="200"/>
      <c r="G194" s="200"/>
    </row>
    <row r="195" spans="1:7" x14ac:dyDescent="0.25">
      <c r="A195" s="211"/>
      <c r="B195" s="213"/>
      <c r="C195" s="243"/>
      <c r="D195" s="253"/>
      <c r="E195" s="213"/>
      <c r="F195" s="200"/>
      <c r="G195" s="200"/>
    </row>
    <row r="196" spans="1:7" x14ac:dyDescent="0.25">
      <c r="A196" s="211"/>
      <c r="B196" s="213"/>
      <c r="C196" s="243"/>
      <c r="D196" s="253"/>
      <c r="E196" s="213"/>
      <c r="F196" s="200"/>
      <c r="G196" s="200"/>
    </row>
    <row r="197" spans="1:7" x14ac:dyDescent="0.25">
      <c r="A197" s="211"/>
      <c r="B197" s="213"/>
      <c r="C197" s="243"/>
      <c r="D197" s="253"/>
      <c r="E197" s="213"/>
      <c r="F197" s="200"/>
      <c r="G197" s="200"/>
    </row>
    <row r="198" spans="1:7" x14ac:dyDescent="0.25">
      <c r="A198" s="211"/>
      <c r="B198" s="213"/>
      <c r="C198" s="243"/>
      <c r="D198" s="253"/>
      <c r="E198" s="213"/>
      <c r="F198" s="200"/>
      <c r="G198" s="200"/>
    </row>
    <row r="199" spans="1:7" x14ac:dyDescent="0.25">
      <c r="A199" s="211"/>
      <c r="B199" s="213"/>
      <c r="C199" s="243"/>
      <c r="D199" s="253"/>
      <c r="E199" s="211"/>
      <c r="F199" s="200"/>
      <c r="G199" s="200"/>
    </row>
    <row r="200" spans="1:7" x14ac:dyDescent="0.25">
      <c r="A200" s="211"/>
      <c r="B200" s="213"/>
      <c r="C200" s="243"/>
      <c r="D200" s="253"/>
      <c r="E200" s="254"/>
      <c r="F200" s="200"/>
      <c r="G200" s="200"/>
    </row>
    <row r="201" spans="1:7" x14ac:dyDescent="0.25">
      <c r="A201" s="211"/>
      <c r="B201" s="213"/>
      <c r="C201" s="243"/>
      <c r="D201" s="253"/>
      <c r="E201" s="254"/>
      <c r="F201" s="200"/>
      <c r="G201" s="200"/>
    </row>
    <row r="202" spans="1:7" x14ac:dyDescent="0.25">
      <c r="A202" s="211"/>
      <c r="B202" s="213"/>
      <c r="C202" s="243"/>
      <c r="D202" s="253"/>
      <c r="E202" s="254"/>
      <c r="F202" s="200"/>
      <c r="G202" s="200"/>
    </row>
    <row r="203" spans="1:7" x14ac:dyDescent="0.25">
      <c r="A203" s="211"/>
      <c r="B203" s="213"/>
      <c r="C203" s="243"/>
      <c r="D203" s="253"/>
      <c r="E203" s="254"/>
      <c r="F203" s="200"/>
      <c r="G203" s="200"/>
    </row>
    <row r="204" spans="1:7" x14ac:dyDescent="0.25">
      <c r="A204" s="211"/>
      <c r="B204" s="213"/>
      <c r="C204" s="243"/>
      <c r="D204" s="253"/>
      <c r="E204" s="254"/>
      <c r="F204" s="200"/>
      <c r="G204" s="200"/>
    </row>
    <row r="205" spans="1:7" x14ac:dyDescent="0.25">
      <c r="A205" s="211"/>
      <c r="B205" s="213"/>
      <c r="C205" s="243"/>
      <c r="D205" s="253"/>
      <c r="E205" s="254"/>
      <c r="F205" s="200"/>
      <c r="G205" s="200"/>
    </row>
    <row r="206" spans="1:7" x14ac:dyDescent="0.25">
      <c r="A206" s="211"/>
      <c r="B206" s="213"/>
      <c r="C206" s="243"/>
      <c r="D206" s="253"/>
      <c r="E206" s="254"/>
      <c r="F206" s="200"/>
      <c r="G206" s="200"/>
    </row>
    <row r="207" spans="1:7" x14ac:dyDescent="0.25">
      <c r="A207" s="211"/>
      <c r="B207" s="213"/>
      <c r="C207" s="243"/>
      <c r="D207" s="253"/>
      <c r="E207" s="254"/>
      <c r="F207" s="200"/>
      <c r="G207" s="200"/>
    </row>
    <row r="208" spans="1:7" x14ac:dyDescent="0.25">
      <c r="A208" s="211"/>
      <c r="B208" s="255"/>
      <c r="C208" s="256"/>
      <c r="D208" s="257"/>
      <c r="E208" s="254"/>
      <c r="F208" s="258"/>
      <c r="G208" s="258"/>
    </row>
    <row r="209" spans="1:7" x14ac:dyDescent="0.25">
      <c r="A209" s="233"/>
      <c r="B209" s="233"/>
      <c r="C209" s="233"/>
      <c r="D209" s="233"/>
      <c r="E209" s="233"/>
      <c r="F209" s="233"/>
      <c r="G209" s="233"/>
    </row>
    <row r="210" spans="1:7" x14ac:dyDescent="0.25">
      <c r="A210" s="211"/>
      <c r="B210" s="211"/>
      <c r="C210" s="199"/>
      <c r="D210" s="211"/>
      <c r="E210" s="211"/>
      <c r="F210" s="238"/>
      <c r="G210" s="238"/>
    </row>
    <row r="211" spans="1:7" x14ac:dyDescent="0.25">
      <c r="A211" s="211"/>
      <c r="B211" s="211"/>
      <c r="C211" s="211"/>
      <c r="D211" s="211"/>
      <c r="E211" s="211"/>
      <c r="F211" s="238"/>
      <c r="G211" s="238"/>
    </row>
    <row r="212" spans="1:7" x14ac:dyDescent="0.25">
      <c r="A212" s="211"/>
      <c r="B212" s="213"/>
      <c r="C212" s="211"/>
      <c r="D212" s="211"/>
      <c r="E212" s="211"/>
      <c r="F212" s="238"/>
      <c r="G212" s="238"/>
    </row>
    <row r="213" spans="1:7" x14ac:dyDescent="0.25">
      <c r="A213" s="211"/>
      <c r="B213" s="211"/>
      <c r="C213" s="243"/>
      <c r="D213" s="253"/>
      <c r="E213" s="211"/>
      <c r="F213" s="200"/>
      <c r="G213" s="200"/>
    </row>
    <row r="214" spans="1:7" x14ac:dyDescent="0.25">
      <c r="A214" s="211"/>
      <c r="B214" s="211"/>
      <c r="C214" s="243"/>
      <c r="D214" s="253"/>
      <c r="E214" s="211"/>
      <c r="F214" s="200"/>
      <c r="G214" s="200"/>
    </row>
    <row r="215" spans="1:7" x14ac:dyDescent="0.25">
      <c r="A215" s="211"/>
      <c r="B215" s="211"/>
      <c r="C215" s="243"/>
      <c r="D215" s="253"/>
      <c r="E215" s="211"/>
      <c r="F215" s="200"/>
      <c r="G215" s="200"/>
    </row>
    <row r="216" spans="1:7" x14ac:dyDescent="0.25">
      <c r="A216" s="211"/>
      <c r="B216" s="211"/>
      <c r="C216" s="243"/>
      <c r="D216" s="253"/>
      <c r="E216" s="211"/>
      <c r="F216" s="200"/>
      <c r="G216" s="200"/>
    </row>
    <row r="217" spans="1:7" x14ac:dyDescent="0.25">
      <c r="A217" s="211"/>
      <c r="B217" s="211"/>
      <c r="C217" s="243"/>
      <c r="D217" s="253"/>
      <c r="E217" s="211"/>
      <c r="F217" s="200"/>
      <c r="G217" s="200"/>
    </row>
    <row r="218" spans="1:7" x14ac:dyDescent="0.25">
      <c r="A218" s="211"/>
      <c r="B218" s="211"/>
      <c r="C218" s="243"/>
      <c r="D218" s="253"/>
      <c r="E218" s="211"/>
      <c r="F218" s="200"/>
      <c r="G218" s="200"/>
    </row>
    <row r="219" spans="1:7" x14ac:dyDescent="0.25">
      <c r="A219" s="211"/>
      <c r="B219" s="211"/>
      <c r="C219" s="243"/>
      <c r="D219" s="253"/>
      <c r="E219" s="211"/>
      <c r="F219" s="200"/>
      <c r="G219" s="200"/>
    </row>
    <row r="220" spans="1:7" x14ac:dyDescent="0.25">
      <c r="A220" s="211"/>
      <c r="B220" s="211"/>
      <c r="C220" s="243"/>
      <c r="D220" s="253"/>
      <c r="E220" s="211"/>
      <c r="F220" s="200"/>
      <c r="G220" s="200"/>
    </row>
    <row r="221" spans="1:7" x14ac:dyDescent="0.25">
      <c r="A221" s="211"/>
      <c r="B221" s="255"/>
      <c r="C221" s="243"/>
      <c r="D221" s="253"/>
      <c r="E221" s="211"/>
      <c r="F221" s="200"/>
      <c r="G221" s="200"/>
    </row>
    <row r="222" spans="1:7" x14ac:dyDescent="0.25">
      <c r="A222" s="211"/>
      <c r="B222" s="239"/>
      <c r="C222" s="243"/>
      <c r="D222" s="253"/>
      <c r="E222" s="211"/>
      <c r="F222" s="200"/>
      <c r="G222" s="200"/>
    </row>
    <row r="223" spans="1:7" x14ac:dyDescent="0.25">
      <c r="A223" s="211"/>
      <c r="B223" s="239"/>
      <c r="C223" s="243"/>
      <c r="D223" s="253"/>
      <c r="E223" s="211"/>
      <c r="F223" s="200"/>
      <c r="G223" s="200"/>
    </row>
    <row r="224" spans="1:7" x14ac:dyDescent="0.25">
      <c r="A224" s="211"/>
      <c r="B224" s="239"/>
      <c r="C224" s="243"/>
      <c r="D224" s="253"/>
      <c r="E224" s="211"/>
      <c r="F224" s="200"/>
      <c r="G224" s="200"/>
    </row>
    <row r="225" spans="1:7" x14ac:dyDescent="0.25">
      <c r="A225" s="211"/>
      <c r="B225" s="239"/>
      <c r="C225" s="243"/>
      <c r="D225" s="253"/>
      <c r="E225" s="211"/>
      <c r="F225" s="200"/>
      <c r="G225" s="200"/>
    </row>
    <row r="226" spans="1:7" x14ac:dyDescent="0.25">
      <c r="A226" s="211"/>
      <c r="B226" s="239"/>
      <c r="C226" s="243"/>
      <c r="D226" s="253"/>
      <c r="E226" s="211"/>
      <c r="F226" s="200"/>
      <c r="G226" s="200"/>
    </row>
    <row r="227" spans="1:7" x14ac:dyDescent="0.25">
      <c r="A227" s="211"/>
      <c r="B227" s="239"/>
      <c r="C227" s="243"/>
      <c r="D227" s="253"/>
      <c r="E227" s="211"/>
      <c r="F227" s="200"/>
      <c r="G227" s="200"/>
    </row>
    <row r="228" spans="1:7" x14ac:dyDescent="0.25">
      <c r="A228" s="211"/>
      <c r="B228" s="239"/>
      <c r="C228" s="211"/>
      <c r="D228" s="211"/>
      <c r="E228" s="211"/>
      <c r="F228" s="200"/>
      <c r="G228" s="200"/>
    </row>
    <row r="229" spans="1:7" x14ac:dyDescent="0.25">
      <c r="A229" s="211"/>
      <c r="B229" s="239"/>
      <c r="C229" s="211"/>
      <c r="D229" s="211"/>
      <c r="E229" s="211"/>
      <c r="F229" s="200"/>
      <c r="G229" s="200"/>
    </row>
    <row r="230" spans="1:7" x14ac:dyDescent="0.25">
      <c r="A230" s="211"/>
      <c r="B230" s="239"/>
      <c r="C230" s="211"/>
      <c r="D230" s="211"/>
      <c r="E230" s="211"/>
      <c r="F230" s="200"/>
      <c r="G230" s="200"/>
    </row>
    <row r="231" spans="1:7" x14ac:dyDescent="0.25">
      <c r="A231" s="233"/>
      <c r="B231" s="233"/>
      <c r="C231" s="233"/>
      <c r="D231" s="233"/>
      <c r="E231" s="233"/>
      <c r="F231" s="233"/>
      <c r="G231" s="233"/>
    </row>
    <row r="232" spans="1:7" x14ac:dyDescent="0.25">
      <c r="A232" s="211"/>
      <c r="B232" s="211"/>
      <c r="C232" s="199"/>
      <c r="D232" s="211"/>
      <c r="E232" s="211"/>
      <c r="F232" s="238"/>
      <c r="G232" s="238"/>
    </row>
    <row r="233" spans="1:7" x14ac:dyDescent="0.25">
      <c r="A233" s="211"/>
      <c r="B233" s="211"/>
      <c r="C233" s="211"/>
      <c r="D233" s="211"/>
      <c r="E233" s="211"/>
      <c r="F233" s="238"/>
      <c r="G233" s="238"/>
    </row>
    <row r="234" spans="1:7" x14ac:dyDescent="0.25">
      <c r="A234" s="211"/>
      <c r="B234" s="213"/>
      <c r="C234" s="211"/>
      <c r="D234" s="211"/>
      <c r="E234" s="211"/>
      <c r="F234" s="238"/>
      <c r="G234" s="238"/>
    </row>
    <row r="235" spans="1:7" x14ac:dyDescent="0.25">
      <c r="A235" s="211"/>
      <c r="B235" s="211"/>
      <c r="C235" s="243"/>
      <c r="D235" s="253"/>
      <c r="E235" s="211"/>
      <c r="F235" s="200"/>
      <c r="G235" s="200"/>
    </row>
    <row r="236" spans="1:7" x14ac:dyDescent="0.25">
      <c r="A236" s="211"/>
      <c r="B236" s="211"/>
      <c r="C236" s="243"/>
      <c r="D236" s="253"/>
      <c r="E236" s="211"/>
      <c r="F236" s="200"/>
      <c r="G236" s="200"/>
    </row>
    <row r="237" spans="1:7" x14ac:dyDescent="0.25">
      <c r="A237" s="211"/>
      <c r="B237" s="211"/>
      <c r="C237" s="243"/>
      <c r="D237" s="253"/>
      <c r="E237" s="211"/>
      <c r="F237" s="200"/>
      <c r="G237" s="200"/>
    </row>
    <row r="238" spans="1:7" x14ac:dyDescent="0.25">
      <c r="A238" s="211"/>
      <c r="B238" s="211"/>
      <c r="C238" s="243"/>
      <c r="D238" s="253"/>
      <c r="E238" s="211"/>
      <c r="F238" s="200"/>
      <c r="G238" s="200"/>
    </row>
    <row r="239" spans="1:7" x14ac:dyDescent="0.25">
      <c r="A239" s="211"/>
      <c r="B239" s="211"/>
      <c r="C239" s="243"/>
      <c r="D239" s="253"/>
      <c r="E239" s="211"/>
      <c r="F239" s="200"/>
      <c r="G239" s="200"/>
    </row>
    <row r="240" spans="1:7" x14ac:dyDescent="0.25">
      <c r="A240" s="211"/>
      <c r="B240" s="211"/>
      <c r="C240" s="243"/>
      <c r="D240" s="253"/>
      <c r="E240" s="211"/>
      <c r="F240" s="200"/>
      <c r="G240" s="200"/>
    </row>
    <row r="241" spans="1:7" x14ac:dyDescent="0.25">
      <c r="A241" s="211"/>
      <c r="B241" s="211"/>
      <c r="C241" s="243"/>
      <c r="D241" s="253"/>
      <c r="E241" s="211"/>
      <c r="F241" s="200"/>
      <c r="G241" s="200"/>
    </row>
    <row r="242" spans="1:7" x14ac:dyDescent="0.25">
      <c r="A242" s="211"/>
      <c r="B242" s="211"/>
      <c r="C242" s="243"/>
      <c r="D242" s="253"/>
      <c r="E242" s="211"/>
      <c r="F242" s="200"/>
      <c r="G242" s="200"/>
    </row>
    <row r="243" spans="1:7" x14ac:dyDescent="0.25">
      <c r="A243" s="211"/>
      <c r="B243" s="255"/>
      <c r="C243" s="243"/>
      <c r="D243" s="253"/>
      <c r="E243" s="211"/>
      <c r="F243" s="200"/>
      <c r="G243" s="200"/>
    </row>
    <row r="244" spans="1:7" x14ac:dyDescent="0.25">
      <c r="A244" s="211"/>
      <c r="B244" s="239"/>
      <c r="C244" s="243"/>
      <c r="D244" s="253"/>
      <c r="E244" s="211"/>
      <c r="F244" s="200"/>
      <c r="G244" s="200"/>
    </row>
    <row r="245" spans="1:7" x14ac:dyDescent="0.25">
      <c r="A245" s="211"/>
      <c r="B245" s="239"/>
      <c r="C245" s="243"/>
      <c r="D245" s="253"/>
      <c r="E245" s="211"/>
      <c r="F245" s="200"/>
      <c r="G245" s="200"/>
    </row>
    <row r="246" spans="1:7" x14ac:dyDescent="0.25">
      <c r="A246" s="211"/>
      <c r="B246" s="239"/>
      <c r="C246" s="243"/>
      <c r="D246" s="253"/>
      <c r="E246" s="211"/>
      <c r="F246" s="200"/>
      <c r="G246" s="200"/>
    </row>
    <row r="247" spans="1:7" x14ac:dyDescent="0.25">
      <c r="A247" s="211"/>
      <c r="B247" s="239"/>
      <c r="C247" s="243"/>
      <c r="D247" s="253"/>
      <c r="E247" s="211"/>
      <c r="F247" s="200"/>
      <c r="G247" s="200"/>
    </row>
    <row r="248" spans="1:7" x14ac:dyDescent="0.25">
      <c r="A248" s="211"/>
      <c r="B248" s="239"/>
      <c r="C248" s="243"/>
      <c r="D248" s="253"/>
      <c r="E248" s="211"/>
      <c r="F248" s="200"/>
      <c r="G248" s="200"/>
    </row>
    <row r="249" spans="1:7" x14ac:dyDescent="0.25">
      <c r="A249" s="211"/>
      <c r="B249" s="239"/>
      <c r="C249" s="243"/>
      <c r="D249" s="253"/>
      <c r="E249" s="211"/>
      <c r="F249" s="200"/>
      <c r="G249" s="200"/>
    </row>
    <row r="250" spans="1:7" x14ac:dyDescent="0.25">
      <c r="A250" s="211"/>
      <c r="B250" s="239"/>
      <c r="C250" s="211"/>
      <c r="D250" s="211"/>
      <c r="E250" s="211"/>
      <c r="F250" s="259"/>
      <c r="G250" s="259"/>
    </row>
    <row r="251" spans="1:7" x14ac:dyDescent="0.25">
      <c r="A251" s="211"/>
      <c r="B251" s="239"/>
      <c r="C251" s="211"/>
      <c r="D251" s="211"/>
      <c r="E251" s="211"/>
      <c r="F251" s="259"/>
      <c r="G251" s="259"/>
    </row>
    <row r="252" spans="1:7" x14ac:dyDescent="0.25">
      <c r="A252" s="211"/>
      <c r="B252" s="239"/>
      <c r="C252" s="211"/>
      <c r="D252" s="211"/>
      <c r="E252" s="211"/>
      <c r="F252" s="259"/>
      <c r="G252" s="259"/>
    </row>
    <row r="253" spans="1:7" x14ac:dyDescent="0.25">
      <c r="A253" s="233"/>
      <c r="B253" s="233"/>
      <c r="C253" s="233"/>
      <c r="D253" s="233"/>
      <c r="E253" s="233"/>
      <c r="F253" s="233"/>
      <c r="G253" s="233"/>
    </row>
    <row r="254" spans="1:7" x14ac:dyDescent="0.25">
      <c r="A254" s="211"/>
      <c r="B254" s="211"/>
      <c r="C254" s="199"/>
      <c r="D254" s="211"/>
      <c r="E254" s="254"/>
      <c r="F254" s="254"/>
      <c r="G254" s="254"/>
    </row>
    <row r="255" spans="1:7" x14ac:dyDescent="0.25">
      <c r="A255" s="211"/>
      <c r="B255" s="211"/>
      <c r="C255" s="199"/>
      <c r="D255" s="211"/>
      <c r="E255" s="254"/>
      <c r="F255" s="254"/>
      <c r="G255" s="210"/>
    </row>
    <row r="256" spans="1:7" x14ac:dyDescent="0.25">
      <c r="A256" s="211"/>
      <c r="B256" s="211"/>
      <c r="C256" s="199"/>
      <c r="D256" s="211"/>
      <c r="E256" s="254"/>
      <c r="F256" s="254"/>
      <c r="G256" s="210"/>
    </row>
    <row r="257" spans="1:7" x14ac:dyDescent="0.25">
      <c r="A257" s="211"/>
      <c r="B257" s="213"/>
      <c r="C257" s="199"/>
      <c r="D257" s="212"/>
      <c r="E257" s="212"/>
      <c r="F257" s="220"/>
      <c r="G257" s="220"/>
    </row>
    <row r="258" spans="1:7" x14ac:dyDescent="0.25">
      <c r="A258" s="211"/>
      <c r="B258" s="211"/>
      <c r="C258" s="199"/>
      <c r="D258" s="211"/>
      <c r="E258" s="254"/>
      <c r="F258" s="254"/>
      <c r="G258" s="210"/>
    </row>
    <row r="259" spans="1:7" x14ac:dyDescent="0.25">
      <c r="A259" s="211"/>
      <c r="B259" s="239"/>
      <c r="C259" s="199"/>
      <c r="D259" s="211"/>
      <c r="E259" s="254"/>
      <c r="F259" s="254"/>
      <c r="G259" s="210"/>
    </row>
    <row r="260" spans="1:7" x14ac:dyDescent="0.25">
      <c r="A260" s="211"/>
      <c r="B260" s="239"/>
      <c r="C260" s="260"/>
      <c r="D260" s="211"/>
      <c r="E260" s="254"/>
      <c r="F260" s="254"/>
      <c r="G260" s="210"/>
    </row>
    <row r="261" spans="1:7" x14ac:dyDescent="0.25">
      <c r="A261" s="211"/>
      <c r="B261" s="239"/>
      <c r="C261" s="199"/>
      <c r="D261" s="211"/>
      <c r="E261" s="254"/>
      <c r="F261" s="254"/>
      <c r="G261" s="210"/>
    </row>
    <row r="262" spans="1:7" x14ac:dyDescent="0.25">
      <c r="A262" s="211"/>
      <c r="B262" s="239"/>
      <c r="C262" s="199"/>
      <c r="D262" s="211"/>
      <c r="E262" s="254"/>
      <c r="F262" s="254"/>
      <c r="G262" s="210"/>
    </row>
    <row r="263" spans="1:7" x14ac:dyDescent="0.25">
      <c r="A263" s="211"/>
      <c r="B263" s="239"/>
      <c r="C263" s="199"/>
      <c r="D263" s="211"/>
      <c r="E263" s="254"/>
      <c r="F263" s="254"/>
      <c r="G263" s="210"/>
    </row>
    <row r="264" spans="1:7" x14ac:dyDescent="0.25">
      <c r="A264" s="211"/>
      <c r="B264" s="239"/>
      <c r="C264" s="199"/>
      <c r="D264" s="211"/>
      <c r="E264" s="254"/>
      <c r="F264" s="254"/>
      <c r="G264" s="210"/>
    </row>
    <row r="265" spans="1:7" x14ac:dyDescent="0.25">
      <c r="A265" s="211"/>
      <c r="B265" s="239"/>
      <c r="C265" s="199"/>
      <c r="D265" s="211"/>
      <c r="E265" s="254"/>
      <c r="F265" s="254"/>
      <c r="G265" s="210"/>
    </row>
    <row r="266" spans="1:7" x14ac:dyDescent="0.25">
      <c r="A266" s="211"/>
      <c r="B266" s="239"/>
      <c r="C266" s="199"/>
      <c r="D266" s="211"/>
      <c r="E266" s="254"/>
      <c r="F266" s="254"/>
      <c r="G266" s="210"/>
    </row>
    <row r="267" spans="1:7" x14ac:dyDescent="0.25">
      <c r="A267" s="211"/>
      <c r="B267" s="239"/>
      <c r="C267" s="199"/>
      <c r="D267" s="211"/>
      <c r="E267" s="254"/>
      <c r="F267" s="254"/>
      <c r="G267" s="210"/>
    </row>
    <row r="268" spans="1:7" x14ac:dyDescent="0.25">
      <c r="A268" s="211"/>
      <c r="B268" s="239"/>
      <c r="C268" s="199"/>
      <c r="D268" s="211"/>
      <c r="E268" s="254"/>
      <c r="F268" s="254"/>
      <c r="G268" s="210"/>
    </row>
    <row r="269" spans="1:7" x14ac:dyDescent="0.25">
      <c r="A269" s="211"/>
      <c r="B269" s="239"/>
      <c r="C269" s="199"/>
      <c r="D269" s="211"/>
      <c r="E269" s="254"/>
      <c r="F269" s="254"/>
      <c r="G269" s="210"/>
    </row>
    <row r="270" spans="1:7" x14ac:dyDescent="0.25">
      <c r="A270" s="233"/>
      <c r="B270" s="233"/>
      <c r="C270" s="233"/>
      <c r="D270" s="233"/>
      <c r="E270" s="233"/>
      <c r="F270" s="233"/>
      <c r="G270" s="233"/>
    </row>
    <row r="271" spans="1:7" x14ac:dyDescent="0.25">
      <c r="A271" s="211"/>
      <c r="B271" s="211"/>
      <c r="C271" s="199"/>
      <c r="D271" s="211"/>
      <c r="E271" s="210"/>
      <c r="F271" s="210"/>
      <c r="G271" s="210"/>
    </row>
    <row r="272" spans="1:7" x14ac:dyDescent="0.25">
      <c r="A272" s="211"/>
      <c r="B272" s="211"/>
      <c r="C272" s="199"/>
      <c r="D272" s="211"/>
      <c r="E272" s="210"/>
      <c r="F272" s="210"/>
      <c r="G272" s="210"/>
    </row>
    <row r="273" spans="1:7" x14ac:dyDescent="0.25">
      <c r="A273" s="211"/>
      <c r="B273" s="211"/>
      <c r="C273" s="199"/>
      <c r="D273" s="211"/>
      <c r="E273" s="210"/>
      <c r="F273" s="210"/>
      <c r="G273" s="210"/>
    </row>
    <row r="274" spans="1:7" x14ac:dyDescent="0.25">
      <c r="A274" s="211"/>
      <c r="B274" s="211"/>
      <c r="C274" s="199"/>
      <c r="D274" s="211"/>
      <c r="E274" s="210"/>
      <c r="F274" s="210"/>
      <c r="G274" s="210"/>
    </row>
    <row r="275" spans="1:7" x14ac:dyDescent="0.25">
      <c r="A275" s="211"/>
      <c r="B275" s="211"/>
      <c r="C275" s="199"/>
      <c r="D275" s="211"/>
      <c r="E275" s="210"/>
      <c r="F275" s="210"/>
      <c r="G275" s="210"/>
    </row>
    <row r="276" spans="1:7" x14ac:dyDescent="0.25">
      <c r="A276" s="211"/>
      <c r="B276" s="211"/>
      <c r="C276" s="199"/>
      <c r="D276" s="211"/>
      <c r="E276" s="210"/>
      <c r="F276" s="210"/>
      <c r="G276" s="210"/>
    </row>
    <row r="277" spans="1:7" x14ac:dyDescent="0.25">
      <c r="A277" s="233"/>
      <c r="B277" s="233"/>
      <c r="C277" s="233"/>
      <c r="D277" s="233"/>
      <c r="E277" s="233"/>
      <c r="F277" s="233"/>
      <c r="G277" s="233"/>
    </row>
    <row r="278" spans="1:7" x14ac:dyDescent="0.25">
      <c r="A278" s="211"/>
      <c r="B278" s="213"/>
      <c r="C278" s="211"/>
      <c r="D278" s="211"/>
      <c r="E278" s="214"/>
      <c r="F278" s="214"/>
      <c r="G278" s="214"/>
    </row>
    <row r="279" spans="1:7" x14ac:dyDescent="0.25">
      <c r="A279" s="211"/>
      <c r="B279" s="213"/>
      <c r="C279" s="211"/>
      <c r="D279" s="211"/>
      <c r="E279" s="214"/>
      <c r="F279" s="214"/>
      <c r="G279" s="214"/>
    </row>
    <row r="280" spans="1:7" x14ac:dyDescent="0.25">
      <c r="A280" s="211"/>
      <c r="B280" s="213"/>
      <c r="C280" s="211"/>
      <c r="D280" s="211"/>
      <c r="E280" s="214"/>
      <c r="F280" s="214"/>
      <c r="G280" s="214"/>
    </row>
    <row r="281" spans="1:7" x14ac:dyDescent="0.25">
      <c r="A281" s="211"/>
      <c r="B281" s="213"/>
      <c r="C281" s="211"/>
      <c r="D281" s="211"/>
      <c r="E281" s="214"/>
      <c r="F281" s="214"/>
      <c r="G281" s="214"/>
    </row>
    <row r="282" spans="1:7" x14ac:dyDescent="0.25">
      <c r="A282" s="211"/>
      <c r="B282" s="213"/>
      <c r="C282" s="211"/>
      <c r="D282" s="211"/>
      <c r="E282" s="214"/>
      <c r="F282" s="214"/>
      <c r="G282" s="214"/>
    </row>
    <row r="283" spans="1:7" x14ac:dyDescent="0.25">
      <c r="A283" s="211"/>
      <c r="B283" s="213"/>
      <c r="C283" s="211"/>
      <c r="D283" s="211"/>
      <c r="E283" s="214"/>
      <c r="F283" s="214"/>
      <c r="G283" s="214"/>
    </row>
    <row r="284" spans="1:7" x14ac:dyDescent="0.25">
      <c r="A284" s="211"/>
      <c r="B284" s="213"/>
      <c r="C284" s="211"/>
      <c r="D284" s="211"/>
      <c r="E284" s="214"/>
      <c r="F284" s="214"/>
      <c r="G284" s="214"/>
    </row>
    <row r="285" spans="1:7" x14ac:dyDescent="0.25">
      <c r="A285" s="211"/>
      <c r="B285" s="213"/>
      <c r="C285" s="211"/>
      <c r="D285" s="211"/>
      <c r="E285" s="214"/>
      <c r="F285" s="214"/>
      <c r="G285" s="214"/>
    </row>
    <row r="286" spans="1:7" x14ac:dyDescent="0.25">
      <c r="A286" s="211"/>
      <c r="B286" s="213"/>
      <c r="C286" s="211"/>
      <c r="D286" s="211"/>
      <c r="E286" s="214"/>
      <c r="F286" s="214"/>
      <c r="G286" s="214"/>
    </row>
    <row r="287" spans="1:7" x14ac:dyDescent="0.25">
      <c r="A287" s="211"/>
      <c r="B287" s="213"/>
      <c r="C287" s="211"/>
      <c r="D287" s="211"/>
      <c r="E287" s="214"/>
      <c r="F287" s="214"/>
      <c r="G287" s="214"/>
    </row>
    <row r="288" spans="1:7" x14ac:dyDescent="0.25">
      <c r="A288" s="211"/>
      <c r="B288" s="213"/>
      <c r="C288" s="211"/>
      <c r="D288" s="211"/>
      <c r="E288" s="214"/>
      <c r="F288" s="214"/>
      <c r="G288" s="214"/>
    </row>
    <row r="289" spans="1:7" x14ac:dyDescent="0.25">
      <c r="A289" s="211"/>
      <c r="B289" s="213"/>
      <c r="C289" s="211"/>
      <c r="D289" s="211"/>
      <c r="E289" s="214"/>
      <c r="F289" s="214"/>
      <c r="G289" s="214"/>
    </row>
    <row r="290" spans="1:7" x14ac:dyDescent="0.25">
      <c r="A290" s="211"/>
      <c r="B290" s="213"/>
      <c r="C290" s="211"/>
      <c r="D290" s="211"/>
      <c r="E290" s="214"/>
      <c r="F290" s="214"/>
      <c r="G290" s="214"/>
    </row>
    <row r="291" spans="1:7" x14ac:dyDescent="0.25">
      <c r="A291" s="211"/>
      <c r="B291" s="213"/>
      <c r="C291" s="211"/>
      <c r="D291" s="211"/>
      <c r="E291" s="214"/>
      <c r="F291" s="214"/>
      <c r="G291" s="214"/>
    </row>
    <row r="292" spans="1:7" x14ac:dyDescent="0.25">
      <c r="A292" s="211"/>
      <c r="B292" s="213"/>
      <c r="C292" s="211"/>
      <c r="D292" s="211"/>
      <c r="E292" s="214"/>
      <c r="F292" s="214"/>
      <c r="G292" s="214"/>
    </row>
    <row r="293" spans="1:7" x14ac:dyDescent="0.25">
      <c r="A293" s="211"/>
      <c r="B293" s="213"/>
      <c r="C293" s="211"/>
      <c r="D293" s="211"/>
      <c r="E293" s="214"/>
      <c r="F293" s="214"/>
      <c r="G293" s="214"/>
    </row>
    <row r="294" spans="1:7" x14ac:dyDescent="0.25">
      <c r="A294" s="211"/>
      <c r="B294" s="213"/>
      <c r="C294" s="211"/>
      <c r="D294" s="211"/>
      <c r="E294" s="214"/>
      <c r="F294" s="214"/>
      <c r="G294" s="214"/>
    </row>
    <row r="295" spans="1:7" x14ac:dyDescent="0.25">
      <c r="A295" s="211"/>
      <c r="B295" s="213"/>
      <c r="C295" s="211"/>
      <c r="D295" s="211"/>
      <c r="E295" s="214"/>
      <c r="F295" s="214"/>
      <c r="G295" s="214"/>
    </row>
    <row r="296" spans="1:7" x14ac:dyDescent="0.25">
      <c r="A296" s="211"/>
      <c r="B296" s="213"/>
      <c r="C296" s="211"/>
      <c r="D296" s="211"/>
      <c r="E296" s="214"/>
      <c r="F296" s="214"/>
      <c r="G296" s="214"/>
    </row>
    <row r="297" spans="1:7" x14ac:dyDescent="0.25">
      <c r="A297" s="211"/>
      <c r="B297" s="213"/>
      <c r="C297" s="211"/>
      <c r="D297" s="211"/>
      <c r="E297" s="214"/>
      <c r="F297" s="214"/>
      <c r="G297" s="214"/>
    </row>
    <row r="298" spans="1:7" x14ac:dyDescent="0.25">
      <c r="A298" s="211"/>
      <c r="B298" s="213"/>
      <c r="C298" s="211"/>
      <c r="D298" s="211"/>
      <c r="E298" s="214"/>
      <c r="F298" s="214"/>
      <c r="G298" s="214"/>
    </row>
    <row r="299" spans="1:7" x14ac:dyDescent="0.25">
      <c r="A299" s="211"/>
      <c r="B299" s="213"/>
      <c r="C299" s="211"/>
      <c r="D299" s="211"/>
      <c r="E299" s="214"/>
      <c r="F299" s="214"/>
      <c r="G299" s="214"/>
    </row>
    <row r="300" spans="1:7" x14ac:dyDescent="0.25">
      <c r="A300" s="233"/>
      <c r="B300" s="233"/>
      <c r="C300" s="233"/>
      <c r="D300" s="233"/>
      <c r="E300" s="233"/>
      <c r="F300" s="233"/>
      <c r="G300" s="233"/>
    </row>
    <row r="301" spans="1:7" x14ac:dyDescent="0.25">
      <c r="A301" s="211"/>
      <c r="B301" s="213"/>
      <c r="C301" s="211"/>
      <c r="D301" s="211"/>
      <c r="E301" s="214"/>
      <c r="F301" s="214"/>
      <c r="G301" s="214"/>
    </row>
    <row r="302" spans="1:7" x14ac:dyDescent="0.25">
      <c r="A302" s="211"/>
      <c r="B302" s="213"/>
      <c r="C302" s="211"/>
      <c r="D302" s="211"/>
      <c r="E302" s="214"/>
      <c r="F302" s="214"/>
      <c r="G302" s="214"/>
    </row>
    <row r="303" spans="1:7" x14ac:dyDescent="0.25">
      <c r="A303" s="211"/>
      <c r="B303" s="213"/>
      <c r="C303" s="211"/>
      <c r="D303" s="211"/>
      <c r="E303" s="214"/>
      <c r="F303" s="214"/>
      <c r="G303" s="214"/>
    </row>
    <row r="304" spans="1:7" x14ac:dyDescent="0.25">
      <c r="A304" s="211"/>
      <c r="B304" s="213"/>
      <c r="C304" s="211"/>
      <c r="D304" s="211"/>
      <c r="E304" s="214"/>
      <c r="F304" s="214"/>
      <c r="G304" s="214"/>
    </row>
    <row r="305" spans="1:7" x14ac:dyDescent="0.25">
      <c r="A305" s="211"/>
      <c r="B305" s="213"/>
      <c r="C305" s="211"/>
      <c r="D305" s="211"/>
      <c r="E305" s="214"/>
      <c r="F305" s="214"/>
      <c r="G305" s="214"/>
    </row>
    <row r="306" spans="1:7" x14ac:dyDescent="0.25">
      <c r="A306" s="211"/>
      <c r="B306" s="213"/>
      <c r="C306" s="211"/>
      <c r="D306" s="211"/>
      <c r="E306" s="214"/>
      <c r="F306" s="214"/>
      <c r="G306" s="214"/>
    </row>
    <row r="307" spans="1:7" x14ac:dyDescent="0.25">
      <c r="A307" s="211"/>
      <c r="B307" s="213"/>
      <c r="C307" s="211"/>
      <c r="D307" s="211"/>
      <c r="E307" s="214"/>
      <c r="F307" s="214"/>
      <c r="G307" s="214"/>
    </row>
    <row r="308" spans="1:7" x14ac:dyDescent="0.25">
      <c r="A308" s="211"/>
      <c r="B308" s="213"/>
      <c r="C308" s="211"/>
      <c r="D308" s="211"/>
      <c r="E308" s="214"/>
      <c r="F308" s="214"/>
      <c r="G308" s="214"/>
    </row>
    <row r="309" spans="1:7" x14ac:dyDescent="0.25">
      <c r="A309" s="211"/>
      <c r="B309" s="213"/>
      <c r="C309" s="211"/>
      <c r="D309" s="211"/>
      <c r="E309" s="214"/>
      <c r="F309" s="214"/>
      <c r="G309" s="214"/>
    </row>
    <row r="310" spans="1:7" x14ac:dyDescent="0.25">
      <c r="A310" s="211"/>
      <c r="B310" s="213"/>
      <c r="C310" s="211"/>
      <c r="D310" s="211"/>
      <c r="E310" s="214"/>
      <c r="F310" s="214"/>
      <c r="G310" s="214"/>
    </row>
    <row r="311" spans="1:7" x14ac:dyDescent="0.25">
      <c r="A311" s="211"/>
      <c r="B311" s="213"/>
      <c r="C311" s="211"/>
      <c r="D311" s="211"/>
      <c r="E311" s="214"/>
      <c r="F311" s="214"/>
      <c r="G311" s="214"/>
    </row>
    <row r="312" spans="1:7" x14ac:dyDescent="0.25">
      <c r="A312" s="211"/>
      <c r="B312" s="213"/>
      <c r="C312" s="211"/>
      <c r="D312" s="211"/>
      <c r="E312" s="214"/>
      <c r="F312" s="214"/>
      <c r="G312" s="214"/>
    </row>
    <row r="313" spans="1:7" x14ac:dyDescent="0.25">
      <c r="A313" s="211"/>
      <c r="B313" s="213"/>
      <c r="C313" s="211"/>
      <c r="D313" s="211"/>
      <c r="E313" s="214"/>
      <c r="F313" s="214"/>
      <c r="G313" s="214"/>
    </row>
    <row r="314" spans="1:7" x14ac:dyDescent="0.25">
      <c r="A314" s="233"/>
      <c r="B314" s="233"/>
      <c r="C314" s="233"/>
      <c r="D314" s="233"/>
      <c r="E314" s="233"/>
      <c r="F314" s="233"/>
      <c r="G314" s="233"/>
    </row>
    <row r="315" spans="1:7" x14ac:dyDescent="0.25">
      <c r="A315" s="211"/>
      <c r="B315" s="213"/>
      <c r="C315" s="211"/>
      <c r="D315" s="211"/>
      <c r="E315" s="214"/>
      <c r="F315" s="214"/>
      <c r="G315" s="214"/>
    </row>
    <row r="316" spans="1:7" x14ac:dyDescent="0.25">
      <c r="A316" s="211"/>
      <c r="B316" s="209"/>
      <c r="C316" s="211"/>
      <c r="D316" s="211"/>
      <c r="E316" s="214"/>
      <c r="F316" s="214"/>
      <c r="G316" s="214"/>
    </row>
    <row r="317" spans="1:7" x14ac:dyDescent="0.25">
      <c r="A317" s="211"/>
      <c r="B317" s="213"/>
      <c r="C317" s="211"/>
      <c r="D317" s="211"/>
      <c r="E317" s="214"/>
      <c r="F317" s="214"/>
      <c r="G317" s="214"/>
    </row>
    <row r="318" spans="1:7" x14ac:dyDescent="0.25">
      <c r="A318" s="211"/>
      <c r="B318" s="213"/>
      <c r="C318" s="211"/>
      <c r="D318" s="211"/>
      <c r="E318" s="214"/>
      <c r="F318" s="214"/>
      <c r="G318" s="214"/>
    </row>
    <row r="319" spans="1:7" x14ac:dyDescent="0.25">
      <c r="A319" s="211"/>
      <c r="B319" s="213"/>
      <c r="C319" s="211"/>
      <c r="D319" s="211"/>
      <c r="E319" s="214"/>
      <c r="F319" s="214"/>
      <c r="G319" s="214"/>
    </row>
    <row r="320" spans="1:7" x14ac:dyDescent="0.25">
      <c r="A320" s="211"/>
      <c r="B320" s="213"/>
      <c r="C320" s="211"/>
      <c r="D320" s="211"/>
      <c r="E320" s="214"/>
      <c r="F320" s="214"/>
      <c r="G320" s="214"/>
    </row>
    <row r="321" spans="1:7" x14ac:dyDescent="0.25">
      <c r="A321" s="211"/>
      <c r="B321" s="213"/>
      <c r="C321" s="211"/>
      <c r="D321" s="211"/>
      <c r="E321" s="214"/>
      <c r="F321" s="214"/>
      <c r="G321" s="214"/>
    </row>
    <row r="322" spans="1:7" x14ac:dyDescent="0.25">
      <c r="A322" s="211"/>
      <c r="B322" s="213"/>
      <c r="C322" s="211"/>
      <c r="D322" s="211"/>
      <c r="E322" s="214"/>
      <c r="F322" s="214"/>
      <c r="G322" s="214"/>
    </row>
    <row r="323" spans="1:7" x14ac:dyDescent="0.25">
      <c r="A323" s="211"/>
      <c r="B323" s="213"/>
      <c r="C323" s="211"/>
      <c r="D323" s="211"/>
      <c r="E323" s="214"/>
      <c r="F323" s="214"/>
      <c r="G323" s="214"/>
    </row>
    <row r="324" spans="1:7" x14ac:dyDescent="0.25">
      <c r="A324" s="233"/>
      <c r="B324" s="233"/>
      <c r="C324" s="233"/>
      <c r="D324" s="233"/>
      <c r="E324" s="233"/>
      <c r="F324" s="233"/>
      <c r="G324" s="233"/>
    </row>
    <row r="325" spans="1:7" x14ac:dyDescent="0.25">
      <c r="A325" s="211"/>
      <c r="B325" s="213"/>
      <c r="C325" s="211"/>
      <c r="D325" s="211"/>
      <c r="E325" s="214"/>
      <c r="F325" s="214"/>
      <c r="G325" s="214"/>
    </row>
    <row r="326" spans="1:7" x14ac:dyDescent="0.25">
      <c r="A326" s="211"/>
      <c r="B326" s="209"/>
      <c r="C326" s="211"/>
      <c r="D326" s="211"/>
      <c r="E326" s="214"/>
      <c r="F326" s="214"/>
      <c r="G326" s="214"/>
    </row>
    <row r="327" spans="1:7" x14ac:dyDescent="0.25">
      <c r="A327" s="211"/>
      <c r="B327" s="213"/>
      <c r="C327" s="211"/>
      <c r="D327" s="211"/>
      <c r="E327" s="214"/>
      <c r="F327" s="214"/>
      <c r="G327" s="214"/>
    </row>
    <row r="328" spans="1:7" x14ac:dyDescent="0.25">
      <c r="A328" s="211"/>
      <c r="B328" s="211"/>
      <c r="C328" s="211"/>
      <c r="D328" s="211"/>
      <c r="E328" s="214"/>
      <c r="F328" s="214"/>
      <c r="G328" s="214"/>
    </row>
    <row r="329" spans="1:7" x14ac:dyDescent="0.25">
      <c r="A329" s="211"/>
      <c r="B329" s="213"/>
      <c r="C329" s="211"/>
      <c r="D329" s="211"/>
      <c r="E329" s="214"/>
      <c r="F329" s="214"/>
      <c r="G329" s="214"/>
    </row>
    <row r="330" spans="1:7" x14ac:dyDescent="0.25">
      <c r="A330" s="211"/>
      <c r="B330" s="211"/>
      <c r="C330" s="199"/>
      <c r="D330" s="211"/>
      <c r="E330" s="210"/>
      <c r="F330" s="210"/>
      <c r="G330" s="210"/>
    </row>
    <row r="331" spans="1:7" x14ac:dyDescent="0.25">
      <c r="A331" s="211"/>
      <c r="B331" s="211"/>
      <c r="C331" s="199"/>
      <c r="D331" s="211"/>
      <c r="E331" s="210"/>
      <c r="F331" s="210"/>
      <c r="G331" s="210"/>
    </row>
    <row r="332" spans="1:7" x14ac:dyDescent="0.25">
      <c r="A332" s="211"/>
      <c r="B332" s="211"/>
      <c r="C332" s="199"/>
      <c r="D332" s="211"/>
      <c r="E332" s="210"/>
      <c r="F332" s="210"/>
      <c r="G332" s="210"/>
    </row>
    <row r="333" spans="1:7" x14ac:dyDescent="0.25">
      <c r="A333" s="211"/>
      <c r="B333" s="211"/>
      <c r="C333" s="199"/>
      <c r="D333" s="211"/>
      <c r="E333" s="210"/>
      <c r="F333" s="210"/>
      <c r="G333" s="210"/>
    </row>
    <row r="334" spans="1:7" x14ac:dyDescent="0.25">
      <c r="A334" s="211"/>
      <c r="B334" s="211"/>
      <c r="C334" s="199"/>
      <c r="D334" s="211"/>
      <c r="E334" s="210"/>
      <c r="F334" s="210"/>
      <c r="G334" s="210"/>
    </row>
    <row r="335" spans="1:7" x14ac:dyDescent="0.25">
      <c r="A335" s="211"/>
      <c r="B335" s="211"/>
      <c r="C335" s="199"/>
      <c r="D335" s="211"/>
      <c r="E335" s="210"/>
      <c r="F335" s="210"/>
      <c r="G335" s="210"/>
    </row>
    <row r="336" spans="1:7" x14ac:dyDescent="0.25">
      <c r="A336" s="211"/>
      <c r="B336" s="211"/>
      <c r="C336" s="199"/>
      <c r="D336" s="211"/>
      <c r="E336" s="210"/>
      <c r="F336" s="210"/>
      <c r="G336" s="210"/>
    </row>
    <row r="337" spans="1:7" x14ac:dyDescent="0.25">
      <c r="A337" s="211"/>
      <c r="B337" s="211"/>
      <c r="C337" s="199"/>
      <c r="D337" s="211"/>
      <c r="E337" s="210"/>
      <c r="F337" s="210"/>
      <c r="G337" s="210"/>
    </row>
    <row r="338" spans="1:7" x14ac:dyDescent="0.25">
      <c r="A338" s="211"/>
      <c r="B338" s="211"/>
      <c r="C338" s="199"/>
      <c r="D338" s="211"/>
      <c r="E338" s="210"/>
      <c r="F338" s="210"/>
      <c r="G338" s="210"/>
    </row>
    <row r="339" spans="1:7" x14ac:dyDescent="0.25">
      <c r="A339" s="211"/>
      <c r="B339" s="211"/>
      <c r="C339" s="199"/>
      <c r="D339" s="211"/>
      <c r="E339" s="210"/>
      <c r="F339" s="210"/>
      <c r="G339" s="210"/>
    </row>
    <row r="340" spans="1:7" x14ac:dyDescent="0.25">
      <c r="A340" s="211"/>
      <c r="B340" s="211"/>
      <c r="C340" s="199"/>
      <c r="D340" s="211"/>
      <c r="E340" s="210"/>
      <c r="F340" s="210"/>
      <c r="G340" s="210"/>
    </row>
    <row r="341" spans="1:7" x14ac:dyDescent="0.25">
      <c r="A341" s="211"/>
      <c r="B341" s="211"/>
      <c r="C341" s="199"/>
      <c r="D341" s="211"/>
      <c r="E341" s="210"/>
      <c r="F341" s="210"/>
      <c r="G341" s="210"/>
    </row>
    <row r="342" spans="1:7" x14ac:dyDescent="0.25">
      <c r="A342" s="211"/>
      <c r="B342" s="211"/>
      <c r="C342" s="199"/>
      <c r="D342" s="211"/>
      <c r="E342" s="210"/>
      <c r="F342" s="210"/>
      <c r="G342" s="210"/>
    </row>
    <row r="343" spans="1:7" x14ac:dyDescent="0.25">
      <c r="A343" s="211"/>
      <c r="B343" s="211"/>
      <c r="C343" s="199"/>
      <c r="D343" s="211"/>
      <c r="E343" s="210"/>
      <c r="F343" s="210"/>
      <c r="G343" s="210"/>
    </row>
    <row r="344" spans="1:7" x14ac:dyDescent="0.25">
      <c r="A344" s="211"/>
      <c r="B344" s="211"/>
      <c r="C344" s="199"/>
      <c r="D344" s="211"/>
      <c r="E344" s="210"/>
      <c r="F344" s="210"/>
      <c r="G344" s="210"/>
    </row>
    <row r="345" spans="1:7" x14ac:dyDescent="0.25">
      <c r="A345" s="211"/>
      <c r="B345" s="211"/>
      <c r="C345" s="199"/>
      <c r="D345" s="211"/>
      <c r="E345" s="210"/>
      <c r="F345" s="210"/>
      <c r="G345" s="210"/>
    </row>
    <row r="346" spans="1:7" x14ac:dyDescent="0.25">
      <c r="A346" s="211"/>
      <c r="B346" s="211"/>
      <c r="C346" s="199"/>
      <c r="D346" s="211"/>
      <c r="E346" s="210"/>
      <c r="F346" s="210"/>
      <c r="G346" s="210"/>
    </row>
    <row r="347" spans="1:7" x14ac:dyDescent="0.25">
      <c r="A347" s="211"/>
      <c r="B347" s="211"/>
      <c r="C347" s="199"/>
      <c r="D347" s="211"/>
      <c r="E347" s="210"/>
      <c r="F347" s="210"/>
      <c r="G347" s="210"/>
    </row>
    <row r="348" spans="1:7" x14ac:dyDescent="0.25">
      <c r="A348" s="211"/>
      <c r="B348" s="211"/>
      <c r="C348" s="199"/>
      <c r="D348" s="211"/>
      <c r="E348" s="210"/>
      <c r="F348" s="210"/>
      <c r="G348" s="210"/>
    </row>
    <row r="349" spans="1:7" x14ac:dyDescent="0.25">
      <c r="A349" s="211"/>
      <c r="B349" s="211"/>
      <c r="C349" s="199"/>
      <c r="D349" s="211"/>
      <c r="E349" s="210"/>
      <c r="F349" s="210"/>
      <c r="G349" s="210"/>
    </row>
    <row r="350" spans="1:7" x14ac:dyDescent="0.25">
      <c r="A350" s="211"/>
      <c r="B350" s="211"/>
      <c r="C350" s="199"/>
      <c r="D350" s="211"/>
      <c r="E350" s="210"/>
      <c r="F350" s="210"/>
      <c r="G350" s="210"/>
    </row>
    <row r="351" spans="1:7" x14ac:dyDescent="0.25">
      <c r="A351" s="211"/>
      <c r="B351" s="211"/>
      <c r="C351" s="199"/>
      <c r="D351" s="211"/>
      <c r="E351" s="210"/>
      <c r="F351" s="210"/>
      <c r="G351" s="210"/>
    </row>
    <row r="352" spans="1:7" x14ac:dyDescent="0.25">
      <c r="A352" s="211"/>
      <c r="B352" s="211"/>
      <c r="C352" s="199"/>
      <c r="D352" s="211"/>
      <c r="E352" s="210"/>
      <c r="F352" s="210"/>
      <c r="G352" s="210"/>
    </row>
    <row r="353" spans="1:7" x14ac:dyDescent="0.25">
      <c r="A353" s="211"/>
      <c r="B353" s="211"/>
      <c r="C353" s="199"/>
      <c r="D353" s="211"/>
      <c r="E353" s="210"/>
      <c r="F353" s="210"/>
      <c r="G353" s="210"/>
    </row>
    <row r="354" spans="1:7" x14ac:dyDescent="0.25">
      <c r="A354" s="211"/>
      <c r="B354" s="211"/>
      <c r="C354" s="199"/>
      <c r="D354" s="211"/>
      <c r="E354" s="210"/>
      <c r="F354" s="210"/>
      <c r="G354" s="210"/>
    </row>
    <row r="355" spans="1:7" x14ac:dyDescent="0.25">
      <c r="A355" s="211"/>
      <c r="B355" s="211"/>
      <c r="C355" s="199"/>
      <c r="D355" s="211"/>
      <c r="E355" s="210"/>
      <c r="F355" s="210"/>
      <c r="G355" s="210"/>
    </row>
    <row r="356" spans="1:7" x14ac:dyDescent="0.25">
      <c r="A356" s="211"/>
      <c r="B356" s="211"/>
      <c r="C356" s="199"/>
      <c r="D356" s="211"/>
      <c r="E356" s="210"/>
      <c r="F356" s="210"/>
      <c r="G356" s="210"/>
    </row>
    <row r="357" spans="1:7" x14ac:dyDescent="0.25">
      <c r="A357" s="211"/>
      <c r="B357" s="211"/>
      <c r="C357" s="199"/>
      <c r="D357" s="211"/>
      <c r="E357" s="210"/>
      <c r="F357" s="210"/>
      <c r="G357" s="210"/>
    </row>
    <row r="358" spans="1:7" x14ac:dyDescent="0.25">
      <c r="A358" s="211"/>
      <c r="B358" s="211"/>
      <c r="C358" s="199"/>
      <c r="D358" s="211"/>
      <c r="E358" s="210"/>
      <c r="F358" s="210"/>
      <c r="G358" s="210"/>
    </row>
    <row r="359" spans="1:7" x14ac:dyDescent="0.25">
      <c r="A359" s="211"/>
      <c r="B359" s="211"/>
      <c r="C359" s="199"/>
      <c r="D359" s="211"/>
      <c r="E359" s="210"/>
      <c r="F359" s="210"/>
      <c r="G359" s="210"/>
    </row>
    <row r="360" spans="1:7" x14ac:dyDescent="0.25">
      <c r="A360" s="211"/>
      <c r="B360" s="211"/>
      <c r="C360" s="199"/>
      <c r="D360" s="211"/>
      <c r="E360" s="210"/>
      <c r="F360" s="210"/>
      <c r="G360" s="210"/>
    </row>
    <row r="361" spans="1:7" x14ac:dyDescent="0.25">
      <c r="A361" s="211"/>
      <c r="B361" s="211"/>
      <c r="C361" s="199"/>
      <c r="D361" s="211"/>
      <c r="E361" s="210"/>
      <c r="F361" s="210"/>
      <c r="G361" s="210"/>
    </row>
    <row r="362" spans="1:7" x14ac:dyDescent="0.25">
      <c r="A362" s="211"/>
      <c r="B362" s="211"/>
      <c r="C362" s="199"/>
      <c r="D362" s="211"/>
      <c r="E362" s="210"/>
      <c r="F362" s="210"/>
      <c r="G362" s="210"/>
    </row>
    <row r="363" spans="1:7" x14ac:dyDescent="0.25">
      <c r="A363" s="211"/>
      <c r="B363" s="211"/>
      <c r="C363" s="199"/>
      <c r="D363" s="211"/>
      <c r="E363" s="210"/>
      <c r="F363" s="210"/>
      <c r="G363" s="210"/>
    </row>
    <row r="364" spans="1:7" x14ac:dyDescent="0.25">
      <c r="A364" s="211"/>
      <c r="B364" s="211"/>
      <c r="C364" s="199"/>
      <c r="D364" s="211"/>
      <c r="E364" s="210"/>
      <c r="F364" s="210"/>
      <c r="G364" s="210"/>
    </row>
    <row r="365" spans="1:7" x14ac:dyDescent="0.25">
      <c r="A365" s="211"/>
      <c r="B365" s="211"/>
      <c r="C365" s="199"/>
      <c r="D365" s="211"/>
      <c r="E365" s="210"/>
      <c r="F365" s="210"/>
      <c r="G365" s="210"/>
    </row>
    <row r="366" spans="1:7" x14ac:dyDescent="0.25">
      <c r="A366" s="211"/>
      <c r="B366" s="211"/>
      <c r="C366" s="199"/>
      <c r="D366" s="211"/>
      <c r="E366" s="210"/>
      <c r="F366" s="210"/>
      <c r="G366" s="210"/>
    </row>
    <row r="367" spans="1:7" x14ac:dyDescent="0.25">
      <c r="A367" s="211"/>
      <c r="B367" s="211"/>
      <c r="C367" s="199"/>
      <c r="D367" s="211"/>
      <c r="E367" s="210"/>
      <c r="F367" s="210"/>
      <c r="G367" s="210"/>
    </row>
    <row r="368" spans="1:7" x14ac:dyDescent="0.25">
      <c r="A368" s="211"/>
      <c r="B368" s="211"/>
      <c r="C368" s="199"/>
      <c r="D368" s="211"/>
      <c r="E368" s="210"/>
      <c r="F368" s="210"/>
      <c r="G368" s="210"/>
    </row>
    <row r="369" spans="1:7" x14ac:dyDescent="0.25">
      <c r="A369" s="211"/>
      <c r="B369" s="211"/>
      <c r="C369" s="199"/>
      <c r="D369" s="211"/>
      <c r="E369" s="210"/>
      <c r="F369" s="210"/>
      <c r="G369" s="210"/>
    </row>
    <row r="370" spans="1:7" x14ac:dyDescent="0.25">
      <c r="A370" s="211"/>
      <c r="B370" s="211"/>
      <c r="C370" s="199"/>
      <c r="D370" s="211"/>
      <c r="E370" s="210"/>
      <c r="F370" s="210"/>
      <c r="G370" s="210"/>
    </row>
    <row r="371" spans="1:7" x14ac:dyDescent="0.25">
      <c r="A371" s="211"/>
      <c r="B371" s="211"/>
      <c r="C371" s="199"/>
      <c r="D371" s="211"/>
      <c r="E371" s="210"/>
      <c r="F371" s="210"/>
      <c r="G371" s="210"/>
    </row>
    <row r="372" spans="1:7" x14ac:dyDescent="0.25">
      <c r="A372" s="211"/>
      <c r="B372" s="211"/>
      <c r="C372" s="199"/>
      <c r="D372" s="211"/>
      <c r="E372" s="210"/>
      <c r="F372" s="210"/>
      <c r="G372" s="210"/>
    </row>
    <row r="373" spans="1:7" x14ac:dyDescent="0.25">
      <c r="A373" s="211"/>
      <c r="B373" s="211"/>
      <c r="C373" s="199"/>
      <c r="D373" s="211"/>
      <c r="E373" s="210"/>
      <c r="F373" s="210"/>
      <c r="G373" s="210"/>
    </row>
    <row r="374" spans="1:7" x14ac:dyDescent="0.25">
      <c r="A374" s="211"/>
      <c r="B374" s="211"/>
      <c r="C374" s="199"/>
      <c r="D374" s="211"/>
      <c r="E374" s="210"/>
      <c r="F374" s="210"/>
      <c r="G374" s="210"/>
    </row>
    <row r="375" spans="1:7" x14ac:dyDescent="0.25">
      <c r="A375" s="211"/>
      <c r="B375" s="211"/>
      <c r="C375" s="199"/>
      <c r="D375" s="211"/>
      <c r="E375" s="210"/>
      <c r="F375" s="210"/>
      <c r="G375" s="210"/>
    </row>
    <row r="376" spans="1:7" x14ac:dyDescent="0.25">
      <c r="A376" s="211"/>
      <c r="B376" s="211"/>
      <c r="C376" s="199"/>
      <c r="D376" s="211"/>
      <c r="E376" s="210"/>
      <c r="F376" s="210"/>
      <c r="G376" s="210"/>
    </row>
    <row r="377" spans="1:7" x14ac:dyDescent="0.25">
      <c r="A377" s="211"/>
      <c r="B377" s="211"/>
      <c r="C377" s="199"/>
      <c r="D377" s="211"/>
      <c r="E377" s="210"/>
      <c r="F377" s="210"/>
      <c r="G377" s="210"/>
    </row>
    <row r="378" spans="1:7" x14ac:dyDescent="0.25">
      <c r="A378" s="211"/>
      <c r="B378" s="211"/>
      <c r="C378" s="199"/>
      <c r="D378" s="211"/>
      <c r="E378" s="210"/>
      <c r="F378" s="210"/>
      <c r="G378" s="210"/>
    </row>
    <row r="379" spans="1:7" x14ac:dyDescent="0.25">
      <c r="A379" s="211"/>
      <c r="B379" s="211"/>
      <c r="C379" s="199"/>
      <c r="D379" s="211"/>
      <c r="E379" s="210"/>
      <c r="F379" s="210"/>
      <c r="G379" s="210"/>
    </row>
    <row r="380" spans="1:7" ht="18.75" x14ac:dyDescent="0.25">
      <c r="A380" s="249"/>
      <c r="B380" s="250"/>
      <c r="C380" s="249"/>
      <c r="D380" s="249"/>
      <c r="E380" s="249"/>
      <c r="F380" s="249"/>
      <c r="G380" s="249"/>
    </row>
    <row r="381" spans="1:7" x14ac:dyDescent="0.25">
      <c r="A381" s="233"/>
      <c r="B381" s="233"/>
      <c r="C381" s="233"/>
      <c r="D381" s="233"/>
      <c r="E381" s="233"/>
      <c r="F381" s="233"/>
      <c r="G381" s="233"/>
    </row>
    <row r="382" spans="1:7" x14ac:dyDescent="0.25">
      <c r="A382" s="211"/>
      <c r="B382" s="211"/>
      <c r="C382" s="243"/>
      <c r="D382" s="212"/>
      <c r="E382" s="212"/>
      <c r="F382" s="220"/>
      <c r="G382" s="220"/>
    </row>
    <row r="383" spans="1:7" x14ac:dyDescent="0.25">
      <c r="A383" s="212"/>
      <c r="B383" s="211"/>
      <c r="C383" s="211"/>
      <c r="D383" s="212"/>
      <c r="E383" s="212"/>
      <c r="F383" s="220"/>
      <c r="G383" s="220"/>
    </row>
    <row r="384" spans="1:7" x14ac:dyDescent="0.25">
      <c r="A384" s="211"/>
      <c r="B384" s="211"/>
      <c r="C384" s="211"/>
      <c r="D384" s="212"/>
      <c r="E384" s="212"/>
      <c r="F384" s="220"/>
      <c r="G384" s="220"/>
    </row>
    <row r="385" spans="1:7" x14ac:dyDescent="0.25">
      <c r="A385" s="211"/>
      <c r="B385" s="213"/>
      <c r="C385" s="243"/>
      <c r="D385" s="243"/>
      <c r="E385" s="212"/>
      <c r="F385" s="200"/>
      <c r="G385" s="200"/>
    </row>
    <row r="386" spans="1:7" x14ac:dyDescent="0.25">
      <c r="A386" s="211"/>
      <c r="B386" s="213"/>
      <c r="C386" s="243"/>
      <c r="D386" s="243"/>
      <c r="E386" s="212"/>
      <c r="F386" s="200"/>
      <c r="G386" s="200"/>
    </row>
    <row r="387" spans="1:7" x14ac:dyDescent="0.25">
      <c r="A387" s="211"/>
      <c r="B387" s="213"/>
      <c r="C387" s="243"/>
      <c r="D387" s="243"/>
      <c r="E387" s="212"/>
      <c r="F387" s="200"/>
      <c r="G387" s="200"/>
    </row>
    <row r="388" spans="1:7" x14ac:dyDescent="0.25">
      <c r="A388" s="211"/>
      <c r="B388" s="213"/>
      <c r="C388" s="243"/>
      <c r="D388" s="243"/>
      <c r="E388" s="212"/>
      <c r="F388" s="200"/>
      <c r="G388" s="200"/>
    </row>
    <row r="389" spans="1:7" x14ac:dyDescent="0.25">
      <c r="A389" s="211"/>
      <c r="B389" s="213"/>
      <c r="C389" s="243"/>
      <c r="D389" s="243"/>
      <c r="E389" s="212"/>
      <c r="F389" s="200"/>
      <c r="G389" s="200"/>
    </row>
    <row r="390" spans="1:7" x14ac:dyDescent="0.25">
      <c r="A390" s="211"/>
      <c r="B390" s="213"/>
      <c r="C390" s="243"/>
      <c r="D390" s="243"/>
      <c r="E390" s="212"/>
      <c r="F390" s="200"/>
      <c r="G390" s="200"/>
    </row>
    <row r="391" spans="1:7" x14ac:dyDescent="0.25">
      <c r="A391" s="211"/>
      <c r="B391" s="213"/>
      <c r="C391" s="243"/>
      <c r="D391" s="243"/>
      <c r="E391" s="212"/>
      <c r="F391" s="200"/>
      <c r="G391" s="200"/>
    </row>
    <row r="392" spans="1:7" x14ac:dyDescent="0.25">
      <c r="A392" s="211"/>
      <c r="B392" s="213"/>
      <c r="C392" s="243"/>
      <c r="D392" s="253"/>
      <c r="E392" s="212"/>
      <c r="F392" s="200"/>
      <c r="G392" s="200"/>
    </row>
    <row r="393" spans="1:7" x14ac:dyDescent="0.25">
      <c r="A393" s="211"/>
      <c r="B393" s="213"/>
      <c r="C393" s="243"/>
      <c r="D393" s="253"/>
      <c r="E393" s="212"/>
      <c r="F393" s="200"/>
      <c r="G393" s="200"/>
    </row>
    <row r="394" spans="1:7" x14ac:dyDescent="0.25">
      <c r="A394" s="211"/>
      <c r="B394" s="213"/>
      <c r="C394" s="243"/>
      <c r="D394" s="253"/>
      <c r="E394" s="213"/>
      <c r="F394" s="200"/>
      <c r="G394" s="200"/>
    </row>
    <row r="395" spans="1:7" x14ac:dyDescent="0.25">
      <c r="A395" s="211"/>
      <c r="B395" s="213"/>
      <c r="C395" s="243"/>
      <c r="D395" s="253"/>
      <c r="E395" s="213"/>
      <c r="F395" s="200"/>
      <c r="G395" s="200"/>
    </row>
    <row r="396" spans="1:7" x14ac:dyDescent="0.25">
      <c r="A396" s="211"/>
      <c r="B396" s="213"/>
      <c r="C396" s="243"/>
      <c r="D396" s="253"/>
      <c r="E396" s="213"/>
      <c r="F396" s="200"/>
      <c r="G396" s="200"/>
    </row>
    <row r="397" spans="1:7" x14ac:dyDescent="0.25">
      <c r="A397" s="211"/>
      <c r="B397" s="213"/>
      <c r="C397" s="243"/>
      <c r="D397" s="253"/>
      <c r="E397" s="213"/>
      <c r="F397" s="200"/>
      <c r="G397" s="200"/>
    </row>
    <row r="398" spans="1:7" x14ac:dyDescent="0.25">
      <c r="A398" s="211"/>
      <c r="B398" s="213"/>
      <c r="C398" s="243"/>
      <c r="D398" s="253"/>
      <c r="E398" s="213"/>
      <c r="F398" s="200"/>
      <c r="G398" s="200"/>
    </row>
    <row r="399" spans="1:7" x14ac:dyDescent="0.25">
      <c r="A399" s="211"/>
      <c r="B399" s="213"/>
      <c r="C399" s="243"/>
      <c r="D399" s="253"/>
      <c r="E399" s="213"/>
      <c r="F399" s="200"/>
      <c r="G399" s="200"/>
    </row>
    <row r="400" spans="1:7" x14ac:dyDescent="0.25">
      <c r="A400" s="211"/>
      <c r="B400" s="213"/>
      <c r="C400" s="243"/>
      <c r="D400" s="253"/>
      <c r="E400" s="211"/>
      <c r="F400" s="200"/>
      <c r="G400" s="200"/>
    </row>
    <row r="401" spans="1:7" x14ac:dyDescent="0.25">
      <c r="A401" s="211"/>
      <c r="B401" s="213"/>
      <c r="C401" s="243"/>
      <c r="D401" s="253"/>
      <c r="E401" s="254"/>
      <c r="F401" s="200"/>
      <c r="G401" s="200"/>
    </row>
    <row r="402" spans="1:7" x14ac:dyDescent="0.25">
      <c r="A402" s="211"/>
      <c r="B402" s="213"/>
      <c r="C402" s="243"/>
      <c r="D402" s="253"/>
      <c r="E402" s="254"/>
      <c r="F402" s="200"/>
      <c r="G402" s="200"/>
    </row>
    <row r="403" spans="1:7" x14ac:dyDescent="0.25">
      <c r="A403" s="211"/>
      <c r="B403" s="213"/>
      <c r="C403" s="243"/>
      <c r="D403" s="253"/>
      <c r="E403" s="254"/>
      <c r="F403" s="200"/>
      <c r="G403" s="200"/>
    </row>
    <row r="404" spans="1:7" x14ac:dyDescent="0.25">
      <c r="A404" s="211"/>
      <c r="B404" s="213"/>
      <c r="C404" s="243"/>
      <c r="D404" s="253"/>
      <c r="E404" s="254"/>
      <c r="F404" s="200"/>
      <c r="G404" s="200"/>
    </row>
    <row r="405" spans="1:7" x14ac:dyDescent="0.25">
      <c r="A405" s="211"/>
      <c r="B405" s="213"/>
      <c r="C405" s="243"/>
      <c r="D405" s="253"/>
      <c r="E405" s="254"/>
      <c r="F405" s="200"/>
      <c r="G405" s="200"/>
    </row>
    <row r="406" spans="1:7" x14ac:dyDescent="0.25">
      <c r="A406" s="211"/>
      <c r="B406" s="213"/>
      <c r="C406" s="243"/>
      <c r="D406" s="253"/>
      <c r="E406" s="254"/>
      <c r="F406" s="200"/>
      <c r="G406" s="200"/>
    </row>
    <row r="407" spans="1:7" x14ac:dyDescent="0.25">
      <c r="A407" s="211"/>
      <c r="B407" s="213"/>
      <c r="C407" s="243"/>
      <c r="D407" s="253"/>
      <c r="E407" s="254"/>
      <c r="F407" s="200"/>
      <c r="G407" s="200"/>
    </row>
    <row r="408" spans="1:7" x14ac:dyDescent="0.25">
      <c r="A408" s="211"/>
      <c r="B408" s="213"/>
      <c r="C408" s="243"/>
      <c r="D408" s="253"/>
      <c r="E408" s="254"/>
      <c r="F408" s="200"/>
      <c r="G408" s="200"/>
    </row>
    <row r="409" spans="1:7" x14ac:dyDescent="0.25">
      <c r="A409" s="211"/>
      <c r="B409" s="255"/>
      <c r="C409" s="256"/>
      <c r="D409" s="257"/>
      <c r="E409" s="254"/>
      <c r="F409" s="258"/>
      <c r="G409" s="258"/>
    </row>
    <row r="410" spans="1:7" x14ac:dyDescent="0.25">
      <c r="A410" s="233"/>
      <c r="B410" s="233"/>
      <c r="C410" s="233"/>
      <c r="D410" s="233"/>
      <c r="E410" s="233"/>
      <c r="F410" s="233"/>
      <c r="G410" s="233"/>
    </row>
    <row r="411" spans="1:7" x14ac:dyDescent="0.25">
      <c r="A411" s="211"/>
      <c r="B411" s="211"/>
      <c r="C411" s="199"/>
      <c r="D411" s="211"/>
      <c r="E411" s="211"/>
      <c r="F411" s="211"/>
      <c r="G411" s="211"/>
    </row>
    <row r="412" spans="1:7" x14ac:dyDescent="0.25">
      <c r="A412" s="211"/>
      <c r="B412" s="211"/>
      <c r="C412" s="211"/>
      <c r="D412" s="211"/>
      <c r="E412" s="211"/>
      <c r="F412" s="211"/>
      <c r="G412" s="211"/>
    </row>
    <row r="413" spans="1:7" x14ac:dyDescent="0.25">
      <c r="A413" s="211"/>
      <c r="B413" s="213"/>
      <c r="C413" s="211"/>
      <c r="D413" s="211"/>
      <c r="E413" s="211"/>
      <c r="F413" s="211"/>
      <c r="G413" s="211"/>
    </row>
    <row r="414" spans="1:7" x14ac:dyDescent="0.25">
      <c r="A414" s="211"/>
      <c r="B414" s="211"/>
      <c r="C414" s="243"/>
      <c r="D414" s="253"/>
      <c r="E414" s="211"/>
      <c r="F414" s="200"/>
      <c r="G414" s="200"/>
    </row>
    <row r="415" spans="1:7" x14ac:dyDescent="0.25">
      <c r="A415" s="211"/>
      <c r="B415" s="211"/>
      <c r="C415" s="243"/>
      <c r="D415" s="253"/>
      <c r="E415" s="211"/>
      <c r="F415" s="200"/>
      <c r="G415" s="200"/>
    </row>
    <row r="416" spans="1:7" x14ac:dyDescent="0.25">
      <c r="A416" s="211"/>
      <c r="B416" s="211"/>
      <c r="C416" s="243"/>
      <c r="D416" s="253"/>
      <c r="E416" s="211"/>
      <c r="F416" s="200"/>
      <c r="G416" s="200"/>
    </row>
    <row r="417" spans="1:7" x14ac:dyDescent="0.25">
      <c r="A417" s="211"/>
      <c r="B417" s="211"/>
      <c r="C417" s="243"/>
      <c r="D417" s="253"/>
      <c r="E417" s="211"/>
      <c r="F417" s="200"/>
      <c r="G417" s="200"/>
    </row>
    <row r="418" spans="1:7" x14ac:dyDescent="0.25">
      <c r="A418" s="211"/>
      <c r="B418" s="211"/>
      <c r="C418" s="243"/>
      <c r="D418" s="253"/>
      <c r="E418" s="211"/>
      <c r="F418" s="200"/>
      <c r="G418" s="200"/>
    </row>
    <row r="419" spans="1:7" x14ac:dyDescent="0.25">
      <c r="A419" s="211"/>
      <c r="B419" s="211"/>
      <c r="C419" s="243"/>
      <c r="D419" s="253"/>
      <c r="E419" s="211"/>
      <c r="F419" s="200"/>
      <c r="G419" s="200"/>
    </row>
    <row r="420" spans="1:7" x14ac:dyDescent="0.25">
      <c r="A420" s="211"/>
      <c r="B420" s="211"/>
      <c r="C420" s="243"/>
      <c r="D420" s="253"/>
      <c r="E420" s="211"/>
      <c r="F420" s="200"/>
      <c r="G420" s="200"/>
    </row>
    <row r="421" spans="1:7" x14ac:dyDescent="0.25">
      <c r="A421" s="211"/>
      <c r="B421" s="211"/>
      <c r="C421" s="243"/>
      <c r="D421" s="253"/>
      <c r="E421" s="211"/>
      <c r="F421" s="200"/>
      <c r="G421" s="200"/>
    </row>
    <row r="422" spans="1:7" x14ac:dyDescent="0.25">
      <c r="A422" s="211"/>
      <c r="B422" s="255"/>
      <c r="C422" s="243"/>
      <c r="D422" s="253"/>
      <c r="E422" s="211"/>
      <c r="F422" s="199"/>
      <c r="G422" s="199"/>
    </row>
    <row r="423" spans="1:7" x14ac:dyDescent="0.25">
      <c r="A423" s="211"/>
      <c r="B423" s="239"/>
      <c r="C423" s="243"/>
      <c r="D423" s="253"/>
      <c r="E423" s="211"/>
      <c r="F423" s="200"/>
      <c r="G423" s="200"/>
    </row>
    <row r="424" spans="1:7" x14ac:dyDescent="0.25">
      <c r="A424" s="211"/>
      <c r="B424" s="239"/>
      <c r="C424" s="243"/>
      <c r="D424" s="253"/>
      <c r="E424" s="211"/>
      <c r="F424" s="200"/>
      <c r="G424" s="200"/>
    </row>
    <row r="425" spans="1:7" x14ac:dyDescent="0.25">
      <c r="A425" s="211"/>
      <c r="B425" s="239"/>
      <c r="C425" s="243"/>
      <c r="D425" s="253"/>
      <c r="E425" s="211"/>
      <c r="F425" s="200"/>
      <c r="G425" s="200"/>
    </row>
    <row r="426" spans="1:7" x14ac:dyDescent="0.25">
      <c r="A426" s="211"/>
      <c r="B426" s="239"/>
      <c r="C426" s="243"/>
      <c r="D426" s="253"/>
      <c r="E426" s="211"/>
      <c r="F426" s="200"/>
      <c r="G426" s="200"/>
    </row>
    <row r="427" spans="1:7" x14ac:dyDescent="0.25">
      <c r="A427" s="211"/>
      <c r="B427" s="239"/>
      <c r="C427" s="243"/>
      <c r="D427" s="253"/>
      <c r="E427" s="211"/>
      <c r="F427" s="200"/>
      <c r="G427" s="200"/>
    </row>
    <row r="428" spans="1:7" x14ac:dyDescent="0.25">
      <c r="A428" s="211"/>
      <c r="B428" s="239"/>
      <c r="C428" s="243"/>
      <c r="D428" s="253"/>
      <c r="E428" s="211"/>
      <c r="F428" s="200"/>
      <c r="G428" s="200"/>
    </row>
    <row r="429" spans="1:7" x14ac:dyDescent="0.25">
      <c r="A429" s="211"/>
      <c r="B429" s="239"/>
      <c r="C429" s="211"/>
      <c r="D429" s="211"/>
      <c r="E429" s="211"/>
      <c r="F429" s="259"/>
      <c r="G429" s="259"/>
    </row>
    <row r="430" spans="1:7" x14ac:dyDescent="0.25">
      <c r="A430" s="211"/>
      <c r="B430" s="239"/>
      <c r="C430" s="211"/>
      <c r="D430" s="211"/>
      <c r="E430" s="211"/>
      <c r="F430" s="259"/>
      <c r="G430" s="259"/>
    </row>
    <row r="431" spans="1:7" x14ac:dyDescent="0.25">
      <c r="A431" s="211"/>
      <c r="B431" s="239"/>
      <c r="C431" s="211"/>
      <c r="D431" s="211"/>
      <c r="E431" s="211"/>
      <c r="F431" s="254"/>
      <c r="G431" s="254"/>
    </row>
    <row r="432" spans="1:7" x14ac:dyDescent="0.25">
      <c r="A432" s="233"/>
      <c r="B432" s="233"/>
      <c r="C432" s="233"/>
      <c r="D432" s="233"/>
      <c r="E432" s="233"/>
      <c r="F432" s="233"/>
      <c r="G432" s="233"/>
    </row>
    <row r="433" spans="1:7" x14ac:dyDescent="0.25">
      <c r="A433" s="211"/>
      <c r="B433" s="211"/>
      <c r="C433" s="199"/>
      <c r="D433" s="211"/>
      <c r="E433" s="211"/>
      <c r="F433" s="211"/>
      <c r="G433" s="211"/>
    </row>
    <row r="434" spans="1:7" x14ac:dyDescent="0.25">
      <c r="A434" s="211"/>
      <c r="B434" s="211"/>
      <c r="C434" s="211"/>
      <c r="D434" s="211"/>
      <c r="E434" s="211"/>
      <c r="F434" s="211"/>
      <c r="G434" s="211"/>
    </row>
    <row r="435" spans="1:7" x14ac:dyDescent="0.25">
      <c r="A435" s="211"/>
      <c r="B435" s="213"/>
      <c r="C435" s="211"/>
      <c r="D435" s="211"/>
      <c r="E435" s="211"/>
      <c r="F435" s="211"/>
      <c r="G435" s="211"/>
    </row>
    <row r="436" spans="1:7" x14ac:dyDescent="0.25">
      <c r="A436" s="211"/>
      <c r="B436" s="211"/>
      <c r="C436" s="243"/>
      <c r="D436" s="253"/>
      <c r="E436" s="211"/>
      <c r="F436" s="200"/>
      <c r="G436" s="200"/>
    </row>
    <row r="437" spans="1:7" x14ac:dyDescent="0.25">
      <c r="A437" s="211"/>
      <c r="B437" s="211"/>
      <c r="C437" s="243"/>
      <c r="D437" s="253"/>
      <c r="E437" s="211"/>
      <c r="F437" s="200"/>
      <c r="G437" s="200"/>
    </row>
    <row r="438" spans="1:7" x14ac:dyDescent="0.25">
      <c r="A438" s="211"/>
      <c r="B438" s="211"/>
      <c r="C438" s="243"/>
      <c r="D438" s="253"/>
      <c r="E438" s="211"/>
      <c r="F438" s="200"/>
      <c r="G438" s="200"/>
    </row>
    <row r="439" spans="1:7" x14ac:dyDescent="0.25">
      <c r="A439" s="211"/>
      <c r="B439" s="211"/>
      <c r="C439" s="243"/>
      <c r="D439" s="253"/>
      <c r="E439" s="211"/>
      <c r="F439" s="200"/>
      <c r="G439" s="200"/>
    </row>
    <row r="440" spans="1:7" x14ac:dyDescent="0.25">
      <c r="A440" s="211"/>
      <c r="B440" s="211"/>
      <c r="C440" s="243"/>
      <c r="D440" s="253"/>
      <c r="E440" s="211"/>
      <c r="F440" s="200"/>
      <c r="G440" s="200"/>
    </row>
    <row r="441" spans="1:7" x14ac:dyDescent="0.25">
      <c r="A441" s="211"/>
      <c r="B441" s="211"/>
      <c r="C441" s="243"/>
      <c r="D441" s="253"/>
      <c r="E441" s="211"/>
      <c r="F441" s="200"/>
      <c r="G441" s="200"/>
    </row>
    <row r="442" spans="1:7" x14ac:dyDescent="0.25">
      <c r="A442" s="211"/>
      <c r="B442" s="211"/>
      <c r="C442" s="243"/>
      <c r="D442" s="253"/>
      <c r="E442" s="211"/>
      <c r="F442" s="200"/>
      <c r="G442" s="200"/>
    </row>
    <row r="443" spans="1:7" x14ac:dyDescent="0.25">
      <c r="A443" s="211"/>
      <c r="B443" s="211"/>
      <c r="C443" s="243"/>
      <c r="D443" s="253"/>
      <c r="E443" s="211"/>
      <c r="F443" s="200"/>
      <c r="G443" s="200"/>
    </row>
    <row r="444" spans="1:7" x14ac:dyDescent="0.25">
      <c r="A444" s="211"/>
      <c r="B444" s="255"/>
      <c r="C444" s="243"/>
      <c r="D444" s="253"/>
      <c r="E444" s="211"/>
      <c r="F444" s="199"/>
      <c r="G444" s="199"/>
    </row>
    <row r="445" spans="1:7" x14ac:dyDescent="0.25">
      <c r="A445" s="211"/>
      <c r="B445" s="239"/>
      <c r="C445" s="243"/>
      <c r="D445" s="253"/>
      <c r="E445" s="211"/>
      <c r="F445" s="200"/>
      <c r="G445" s="200"/>
    </row>
    <row r="446" spans="1:7" x14ac:dyDescent="0.25">
      <c r="A446" s="211"/>
      <c r="B446" s="239"/>
      <c r="C446" s="243"/>
      <c r="D446" s="253"/>
      <c r="E446" s="211"/>
      <c r="F446" s="200"/>
      <c r="G446" s="200"/>
    </row>
    <row r="447" spans="1:7" x14ac:dyDescent="0.25">
      <c r="A447" s="211"/>
      <c r="B447" s="239"/>
      <c r="C447" s="243"/>
      <c r="D447" s="253"/>
      <c r="E447" s="211"/>
      <c r="F447" s="200"/>
      <c r="G447" s="200"/>
    </row>
    <row r="448" spans="1:7" x14ac:dyDescent="0.25">
      <c r="A448" s="211"/>
      <c r="B448" s="239"/>
      <c r="C448" s="243"/>
      <c r="D448" s="253"/>
      <c r="E448" s="211"/>
      <c r="F448" s="200"/>
      <c r="G448" s="200"/>
    </row>
    <row r="449" spans="1:7" x14ac:dyDescent="0.25">
      <c r="A449" s="211"/>
      <c r="B449" s="239"/>
      <c r="C449" s="243"/>
      <c r="D449" s="253"/>
      <c r="E449" s="211"/>
      <c r="F449" s="200"/>
      <c r="G449" s="200"/>
    </row>
    <row r="450" spans="1:7" x14ac:dyDescent="0.25">
      <c r="A450" s="211"/>
      <c r="B450" s="239"/>
      <c r="C450" s="243"/>
      <c r="D450" s="253"/>
      <c r="E450" s="211"/>
      <c r="F450" s="200"/>
      <c r="G450" s="200"/>
    </row>
    <row r="451" spans="1:7" x14ac:dyDescent="0.25">
      <c r="A451" s="211"/>
      <c r="B451" s="239"/>
      <c r="C451" s="211"/>
      <c r="D451" s="211"/>
      <c r="E451" s="211"/>
      <c r="F451" s="200"/>
      <c r="G451" s="200"/>
    </row>
    <row r="452" spans="1:7" x14ac:dyDescent="0.25">
      <c r="A452" s="211"/>
      <c r="B452" s="239"/>
      <c r="C452" s="211"/>
      <c r="D452" s="211"/>
      <c r="E452" s="211"/>
      <c r="F452" s="200"/>
      <c r="G452" s="200"/>
    </row>
    <row r="453" spans="1:7" x14ac:dyDescent="0.25">
      <c r="A453" s="211"/>
      <c r="B453" s="239"/>
      <c r="C453" s="211"/>
      <c r="D453" s="211"/>
      <c r="E453" s="211"/>
      <c r="F453" s="200"/>
      <c r="G453" s="199"/>
    </row>
    <row r="454" spans="1:7" x14ac:dyDescent="0.25">
      <c r="A454" s="233"/>
      <c r="B454" s="233"/>
      <c r="C454" s="233"/>
      <c r="D454" s="233"/>
      <c r="E454" s="233"/>
      <c r="F454" s="233"/>
      <c r="G454" s="233"/>
    </row>
    <row r="455" spans="1:7" x14ac:dyDescent="0.25">
      <c r="A455" s="211"/>
      <c r="B455" s="213"/>
      <c r="C455" s="199"/>
      <c r="D455" s="199"/>
      <c r="E455" s="211"/>
      <c r="F455" s="211"/>
      <c r="G455" s="211"/>
    </row>
    <row r="456" spans="1:7" x14ac:dyDescent="0.25">
      <c r="A456" s="211"/>
      <c r="B456" s="213"/>
      <c r="C456" s="199"/>
      <c r="D456" s="199"/>
      <c r="E456" s="211"/>
      <c r="F456" s="211"/>
      <c r="G456" s="211"/>
    </row>
    <row r="457" spans="1:7" x14ac:dyDescent="0.25">
      <c r="A457" s="211"/>
      <c r="B457" s="213"/>
      <c r="C457" s="199"/>
      <c r="D457" s="199"/>
      <c r="E457" s="211"/>
      <c r="F457" s="211"/>
      <c r="G457" s="211"/>
    </row>
    <row r="458" spans="1:7" x14ac:dyDescent="0.25">
      <c r="A458" s="211"/>
      <c r="B458" s="213"/>
      <c r="C458" s="199"/>
      <c r="D458" s="199"/>
      <c r="E458" s="211"/>
      <c r="F458" s="211"/>
      <c r="G458" s="211"/>
    </row>
    <row r="459" spans="1:7" x14ac:dyDescent="0.25">
      <c r="A459" s="211"/>
      <c r="B459" s="213"/>
      <c r="C459" s="199"/>
      <c r="D459" s="199"/>
      <c r="E459" s="211"/>
      <c r="F459" s="211"/>
      <c r="G459" s="211"/>
    </row>
    <row r="460" spans="1:7" x14ac:dyDescent="0.25">
      <c r="A460" s="211"/>
      <c r="B460" s="213"/>
      <c r="C460" s="199"/>
      <c r="D460" s="199"/>
      <c r="E460" s="211"/>
      <c r="F460" s="211"/>
      <c r="G460" s="211"/>
    </row>
    <row r="461" spans="1:7" x14ac:dyDescent="0.25">
      <c r="A461" s="211"/>
      <c r="B461" s="213"/>
      <c r="C461" s="199"/>
      <c r="D461" s="199"/>
      <c r="E461" s="211"/>
      <c r="F461" s="211"/>
      <c r="G461" s="211"/>
    </row>
    <row r="462" spans="1:7" x14ac:dyDescent="0.25">
      <c r="A462" s="211"/>
      <c r="B462" s="213"/>
      <c r="C462" s="199"/>
      <c r="D462" s="199"/>
      <c r="E462" s="211"/>
      <c r="F462" s="211"/>
      <c r="G462" s="211"/>
    </row>
    <row r="463" spans="1:7" x14ac:dyDescent="0.25">
      <c r="A463" s="211"/>
      <c r="B463" s="213"/>
      <c r="C463" s="199"/>
      <c r="D463" s="199"/>
      <c r="E463" s="211"/>
      <c r="F463" s="211"/>
      <c r="G463" s="211"/>
    </row>
    <row r="464" spans="1:7" x14ac:dyDescent="0.25">
      <c r="A464" s="211"/>
      <c r="B464" s="213"/>
      <c r="C464" s="199"/>
      <c r="D464" s="199"/>
      <c r="E464" s="211"/>
      <c r="F464" s="211"/>
      <c r="G464" s="211"/>
    </row>
    <row r="465" spans="1:7" x14ac:dyDescent="0.25">
      <c r="A465" s="211"/>
      <c r="B465" s="239"/>
      <c r="C465" s="199"/>
      <c r="D465" s="211"/>
      <c r="E465" s="211"/>
      <c r="F465" s="211"/>
      <c r="G465" s="211"/>
    </row>
    <row r="466" spans="1:7" x14ac:dyDescent="0.25">
      <c r="A466" s="211"/>
      <c r="B466" s="239"/>
      <c r="C466" s="199"/>
      <c r="D466" s="211"/>
      <c r="E466" s="211"/>
      <c r="F466" s="211"/>
      <c r="G466" s="211"/>
    </row>
    <row r="467" spans="1:7" x14ac:dyDescent="0.25">
      <c r="A467" s="211"/>
      <c r="B467" s="239"/>
      <c r="C467" s="199"/>
      <c r="D467" s="211"/>
      <c r="E467" s="211"/>
      <c r="F467" s="211"/>
      <c r="G467" s="211"/>
    </row>
    <row r="468" spans="1:7" x14ac:dyDescent="0.25">
      <c r="A468" s="211"/>
      <c r="B468" s="239"/>
      <c r="C468" s="199"/>
      <c r="D468" s="211"/>
      <c r="E468" s="211"/>
      <c r="F468" s="211"/>
      <c r="G468" s="211"/>
    </row>
    <row r="469" spans="1:7" x14ac:dyDescent="0.25">
      <c r="A469" s="211"/>
      <c r="B469" s="239"/>
      <c r="C469" s="199"/>
      <c r="D469" s="211"/>
      <c r="E469" s="211"/>
      <c r="F469" s="211"/>
      <c r="G469" s="211"/>
    </row>
    <row r="470" spans="1:7" x14ac:dyDescent="0.25">
      <c r="A470" s="211"/>
      <c r="B470" s="239"/>
      <c r="C470" s="199"/>
      <c r="D470" s="211"/>
      <c r="E470" s="211"/>
      <c r="F470" s="211"/>
      <c r="G470" s="211"/>
    </row>
    <row r="471" spans="1:7" x14ac:dyDescent="0.25">
      <c r="A471" s="211"/>
      <c r="B471" s="239"/>
      <c r="C471" s="199"/>
      <c r="D471" s="211"/>
      <c r="E471" s="211"/>
      <c r="F471" s="211"/>
      <c r="G471" s="211"/>
    </row>
    <row r="472" spans="1:7" x14ac:dyDescent="0.25">
      <c r="A472" s="211"/>
      <c r="B472" s="239"/>
      <c r="C472" s="199"/>
      <c r="D472" s="211"/>
      <c r="E472" s="211"/>
      <c r="F472" s="211"/>
      <c r="G472" s="211"/>
    </row>
    <row r="473" spans="1:7" x14ac:dyDescent="0.25">
      <c r="A473" s="211"/>
      <c r="B473" s="239"/>
      <c r="C473" s="199"/>
      <c r="D473" s="211"/>
      <c r="E473" s="211"/>
      <c r="F473" s="211"/>
      <c r="G473" s="211"/>
    </row>
    <row r="474" spans="1:7" x14ac:dyDescent="0.25">
      <c r="A474" s="211"/>
      <c r="B474" s="239"/>
      <c r="C474" s="199"/>
      <c r="D474" s="211"/>
      <c r="E474" s="211"/>
      <c r="F474" s="211"/>
      <c r="G474" s="211"/>
    </row>
    <row r="475" spans="1:7" x14ac:dyDescent="0.25">
      <c r="A475" s="211"/>
      <c r="B475" s="239"/>
      <c r="C475" s="199"/>
      <c r="D475" s="211"/>
      <c r="E475" s="211"/>
      <c r="F475" s="211"/>
      <c r="G475" s="211"/>
    </row>
    <row r="476" spans="1:7" x14ac:dyDescent="0.25">
      <c r="A476" s="211"/>
      <c r="B476" s="239"/>
      <c r="C476" s="199"/>
      <c r="D476" s="211"/>
      <c r="E476" s="211"/>
      <c r="F476" s="211"/>
      <c r="G476" s="210"/>
    </row>
    <row r="477" spans="1:7" x14ac:dyDescent="0.25">
      <c r="A477" s="211"/>
      <c r="B477" s="239"/>
      <c r="C477" s="199"/>
      <c r="D477" s="211"/>
      <c r="E477" s="211"/>
      <c r="F477" s="211"/>
      <c r="G477" s="210"/>
    </row>
    <row r="478" spans="1:7" x14ac:dyDescent="0.25">
      <c r="A478" s="211"/>
      <c r="B478" s="239"/>
      <c r="C478" s="199"/>
      <c r="D478" s="211"/>
      <c r="E478" s="211"/>
      <c r="F478" s="211"/>
      <c r="G478" s="210"/>
    </row>
    <row r="479" spans="1:7" x14ac:dyDescent="0.25">
      <c r="A479" s="211"/>
      <c r="B479" s="239"/>
      <c r="C479" s="199"/>
      <c r="D479" s="261"/>
      <c r="E479" s="261"/>
      <c r="F479" s="261"/>
      <c r="G479" s="261"/>
    </row>
    <row r="480" spans="1:7" x14ac:dyDescent="0.25">
      <c r="A480" s="211"/>
      <c r="B480" s="239"/>
      <c r="C480" s="199"/>
      <c r="D480" s="261"/>
      <c r="E480" s="261"/>
      <c r="F480" s="261"/>
      <c r="G480" s="261"/>
    </row>
    <row r="481" spans="1:7" x14ac:dyDescent="0.25">
      <c r="A481" s="211"/>
      <c r="B481" s="239"/>
      <c r="C481" s="199"/>
      <c r="D481" s="261"/>
      <c r="E481" s="261"/>
      <c r="F481" s="261"/>
      <c r="G481" s="261"/>
    </row>
    <row r="482" spans="1:7" x14ac:dyDescent="0.25">
      <c r="A482" s="233"/>
      <c r="B482" s="233"/>
      <c r="C482" s="233"/>
      <c r="D482" s="233"/>
      <c r="E482" s="233"/>
      <c r="F482" s="233"/>
      <c r="G482" s="233"/>
    </row>
    <row r="483" spans="1:7" x14ac:dyDescent="0.25">
      <c r="A483" s="211"/>
      <c r="B483" s="213"/>
      <c r="C483" s="211"/>
      <c r="D483" s="211"/>
      <c r="E483" s="214"/>
      <c r="F483" s="200"/>
      <c r="G483" s="200"/>
    </row>
    <row r="484" spans="1:7" x14ac:dyDescent="0.25">
      <c r="A484" s="211"/>
      <c r="B484" s="213"/>
      <c r="C484" s="211"/>
      <c r="D484" s="211"/>
      <c r="E484" s="214"/>
      <c r="F484" s="200"/>
      <c r="G484" s="200"/>
    </row>
    <row r="485" spans="1:7" x14ac:dyDescent="0.25">
      <c r="A485" s="211"/>
      <c r="B485" s="213"/>
      <c r="C485" s="211"/>
      <c r="D485" s="211"/>
      <c r="E485" s="214"/>
      <c r="F485" s="200"/>
      <c r="G485" s="200"/>
    </row>
    <row r="486" spans="1:7" x14ac:dyDescent="0.25">
      <c r="A486" s="211"/>
      <c r="B486" s="213"/>
      <c r="C486" s="211"/>
      <c r="D486" s="211"/>
      <c r="E486" s="214"/>
      <c r="F486" s="200"/>
      <c r="G486" s="200"/>
    </row>
    <row r="487" spans="1:7" x14ac:dyDescent="0.25">
      <c r="A487" s="211"/>
      <c r="B487" s="213"/>
      <c r="C487" s="211"/>
      <c r="D487" s="211"/>
      <c r="E487" s="214"/>
      <c r="F487" s="200"/>
      <c r="G487" s="200"/>
    </row>
    <row r="488" spans="1:7" x14ac:dyDescent="0.25">
      <c r="A488" s="211"/>
      <c r="B488" s="213"/>
      <c r="C488" s="211"/>
      <c r="D488" s="211"/>
      <c r="E488" s="214"/>
      <c r="F488" s="200"/>
      <c r="G488" s="200"/>
    </row>
    <row r="489" spans="1:7" x14ac:dyDescent="0.25">
      <c r="A489" s="211"/>
      <c r="B489" s="213"/>
      <c r="C489" s="211"/>
      <c r="D489" s="211"/>
      <c r="E489" s="214"/>
      <c r="F489" s="200"/>
      <c r="G489" s="200"/>
    </row>
    <row r="490" spans="1:7" x14ac:dyDescent="0.25">
      <c r="A490" s="211"/>
      <c r="B490" s="213"/>
      <c r="C490" s="211"/>
      <c r="D490" s="211"/>
      <c r="E490" s="214"/>
      <c r="F490" s="200"/>
      <c r="G490" s="200"/>
    </row>
    <row r="491" spans="1:7" x14ac:dyDescent="0.25">
      <c r="A491" s="211"/>
      <c r="B491" s="213"/>
      <c r="C491" s="211"/>
      <c r="D491" s="211"/>
      <c r="E491" s="214"/>
      <c r="F491" s="200"/>
      <c r="G491" s="200"/>
    </row>
    <row r="492" spans="1:7" x14ac:dyDescent="0.25">
      <c r="A492" s="211"/>
      <c r="B492" s="213"/>
      <c r="C492" s="211"/>
      <c r="D492" s="211"/>
      <c r="E492" s="214"/>
      <c r="F492" s="200"/>
      <c r="G492" s="200"/>
    </row>
    <row r="493" spans="1:7" x14ac:dyDescent="0.25">
      <c r="A493" s="211"/>
      <c r="B493" s="213"/>
      <c r="C493" s="211"/>
      <c r="D493" s="211"/>
      <c r="E493" s="214"/>
      <c r="F493" s="200"/>
      <c r="G493" s="200"/>
    </row>
    <row r="494" spans="1:7" x14ac:dyDescent="0.25">
      <c r="A494" s="211"/>
      <c r="B494" s="213"/>
      <c r="C494" s="211"/>
      <c r="D494" s="211"/>
      <c r="E494" s="214"/>
      <c r="F494" s="200"/>
      <c r="G494" s="200"/>
    </row>
    <row r="495" spans="1:7" x14ac:dyDescent="0.25">
      <c r="A495" s="211"/>
      <c r="B495" s="213"/>
      <c r="C495" s="211"/>
      <c r="D495" s="211"/>
      <c r="E495" s="214"/>
      <c r="F495" s="200"/>
      <c r="G495" s="200"/>
    </row>
    <row r="496" spans="1:7" x14ac:dyDescent="0.25">
      <c r="A496" s="211"/>
      <c r="B496" s="213"/>
      <c r="C496" s="211"/>
      <c r="D496" s="211"/>
      <c r="E496" s="214"/>
      <c r="F496" s="200"/>
      <c r="G496" s="200"/>
    </row>
    <row r="497" spans="1:7" x14ac:dyDescent="0.25">
      <c r="A497" s="211"/>
      <c r="B497" s="213"/>
      <c r="C497" s="211"/>
      <c r="D497" s="211"/>
      <c r="E497" s="214"/>
      <c r="F497" s="200"/>
      <c r="G497" s="200"/>
    </row>
    <row r="498" spans="1:7" x14ac:dyDescent="0.25">
      <c r="A498" s="211"/>
      <c r="B498" s="213"/>
      <c r="C498" s="211"/>
      <c r="D498" s="211"/>
      <c r="E498" s="214"/>
      <c r="F498" s="200"/>
      <c r="G498" s="200"/>
    </row>
    <row r="499" spans="1:7" x14ac:dyDescent="0.25">
      <c r="A499" s="211"/>
      <c r="B499" s="213"/>
      <c r="C499" s="211"/>
      <c r="D499" s="211"/>
      <c r="E499" s="214"/>
      <c r="F499" s="200"/>
      <c r="G499" s="200"/>
    </row>
    <row r="500" spans="1:7" x14ac:dyDescent="0.25">
      <c r="A500" s="211"/>
      <c r="B500" s="213"/>
      <c r="C500" s="211"/>
      <c r="D500" s="211"/>
      <c r="E500" s="214"/>
      <c r="F500" s="200"/>
      <c r="G500" s="200"/>
    </row>
    <row r="501" spans="1:7" x14ac:dyDescent="0.25">
      <c r="A501" s="211"/>
      <c r="B501" s="213"/>
      <c r="C501" s="211"/>
      <c r="D501" s="211"/>
      <c r="E501" s="214"/>
      <c r="F501" s="214"/>
      <c r="G501" s="214"/>
    </row>
    <row r="502" spans="1:7" x14ac:dyDescent="0.25">
      <c r="A502" s="211"/>
      <c r="B502" s="213"/>
      <c r="C502" s="211"/>
      <c r="D502" s="211"/>
      <c r="E502" s="214"/>
      <c r="F502" s="214"/>
      <c r="G502" s="214"/>
    </row>
    <row r="503" spans="1:7" x14ac:dyDescent="0.25">
      <c r="A503" s="211"/>
      <c r="B503" s="213"/>
      <c r="C503" s="211"/>
      <c r="D503" s="211"/>
      <c r="E503" s="214"/>
      <c r="F503" s="214"/>
      <c r="G503" s="214"/>
    </row>
    <row r="504" spans="1:7" x14ac:dyDescent="0.25">
      <c r="A504" s="211"/>
      <c r="B504" s="213"/>
      <c r="C504" s="211"/>
      <c r="D504" s="211"/>
      <c r="E504" s="214"/>
      <c r="F504" s="214"/>
      <c r="G504" s="214"/>
    </row>
    <row r="505" spans="1:7" x14ac:dyDescent="0.25">
      <c r="A505" s="233"/>
      <c r="B505" s="233"/>
      <c r="C505" s="233"/>
      <c r="D505" s="233"/>
      <c r="E505" s="233"/>
      <c r="F505" s="233"/>
      <c r="G505" s="233"/>
    </row>
    <row r="506" spans="1:7" x14ac:dyDescent="0.25">
      <c r="A506" s="211"/>
      <c r="B506" s="213"/>
      <c r="C506" s="211"/>
      <c r="D506" s="211"/>
      <c r="E506" s="214"/>
      <c r="F506" s="200"/>
      <c r="G506" s="200"/>
    </row>
    <row r="507" spans="1:7" x14ac:dyDescent="0.25">
      <c r="A507" s="211"/>
      <c r="B507" s="213"/>
      <c r="C507" s="211"/>
      <c r="D507" s="211"/>
      <c r="E507" s="214"/>
      <c r="F507" s="200"/>
      <c r="G507" s="200"/>
    </row>
    <row r="508" spans="1:7" x14ac:dyDescent="0.25">
      <c r="A508" s="211"/>
      <c r="B508" s="213"/>
      <c r="C508" s="211"/>
      <c r="D508" s="211"/>
      <c r="E508" s="214"/>
      <c r="F508" s="200"/>
      <c r="G508" s="200"/>
    </row>
    <row r="509" spans="1:7" x14ac:dyDescent="0.25">
      <c r="A509" s="211"/>
      <c r="B509" s="213"/>
      <c r="C509" s="211"/>
      <c r="D509" s="211"/>
      <c r="E509" s="214"/>
      <c r="F509" s="200"/>
      <c r="G509" s="200"/>
    </row>
    <row r="510" spans="1:7" x14ac:dyDescent="0.25">
      <c r="A510" s="211"/>
      <c r="B510" s="213"/>
      <c r="C510" s="211"/>
      <c r="D510" s="211"/>
      <c r="E510" s="214"/>
      <c r="F510" s="200"/>
      <c r="G510" s="200"/>
    </row>
    <row r="511" spans="1:7" x14ac:dyDescent="0.25">
      <c r="A511" s="211"/>
      <c r="B511" s="213"/>
      <c r="C511" s="211"/>
      <c r="D511" s="211"/>
      <c r="E511" s="214"/>
      <c r="F511" s="200"/>
      <c r="G511" s="200"/>
    </row>
    <row r="512" spans="1:7" x14ac:dyDescent="0.25">
      <c r="A512" s="211"/>
      <c r="B512" s="213"/>
      <c r="C512" s="211"/>
      <c r="D512" s="211"/>
      <c r="E512" s="214"/>
      <c r="F512" s="200"/>
      <c r="G512" s="200"/>
    </row>
    <row r="513" spans="1:7" x14ac:dyDescent="0.25">
      <c r="A513" s="211"/>
      <c r="B513" s="213"/>
      <c r="C513" s="211"/>
      <c r="D513" s="211"/>
      <c r="E513" s="214"/>
      <c r="F513" s="200"/>
      <c r="G513" s="200"/>
    </row>
    <row r="514" spans="1:7" x14ac:dyDescent="0.25">
      <c r="A514" s="211"/>
      <c r="B514" s="213"/>
      <c r="C514" s="211"/>
      <c r="D514" s="211"/>
      <c r="E514" s="214"/>
      <c r="F514" s="200"/>
      <c r="G514" s="200"/>
    </row>
    <row r="515" spans="1:7" x14ac:dyDescent="0.25">
      <c r="A515" s="211"/>
      <c r="B515" s="213"/>
      <c r="C515" s="211"/>
      <c r="D515" s="211"/>
      <c r="E515" s="214"/>
      <c r="F515" s="214"/>
      <c r="G515" s="21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Covered Bond Report</vt:lpstr>
      <vt:lpstr>E. Optional ECB-ECAIs data</vt:lpstr>
      <vt:lpstr>F1. Sustainable M data</vt:lpstr>
      <vt:lpstr>G1. Crisis M Payment Holidays</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Mark Henderson</cp:lastModifiedBy>
  <cp:lastPrinted>2016-05-20T08:25:54Z</cp:lastPrinted>
  <dcterms:created xsi:type="dcterms:W3CDTF">2016-04-21T08:07:20Z</dcterms:created>
  <dcterms:modified xsi:type="dcterms:W3CDTF">2022-10-22T14:08:25Z</dcterms:modified>
</cp:coreProperties>
</file>