
<file path=[Content_Types].xml><?xml version="1.0" encoding="utf-8"?>
<Types xmlns="http://schemas.openxmlformats.org/package/2006/content-types">
  <Default Extension="bin" ContentType="application/vnd.openxmlformats-officedocument.spreadsheetml.printerSettings"/>
  <Default Extension="jpeg" ContentType="image/jpeg"/>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comments2.xml" ContentType="application/vnd.openxmlformats-officedocument.spreadsheetml.comments+xml"/>
  <Override PartName="/xl/drawings/drawing2.xml" ContentType="application/vnd.openxmlformats-officedocument.drawing+xml"/>
  <Override PartName="/xl/comments3.xml" ContentType="application/vnd.openxmlformats-officedocument.spreadsheetml.comments+xml"/>
  <Override PartName="/xl/comments4.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5601"/>
  <workbookPr defaultThemeVersion="124226"/>
  <mc:AlternateContent xmlns:mc="http://schemas.openxmlformats.org/markup-compatibility/2006">
    <mc:Choice Requires="x15">
      <x15ac:absPath xmlns:x15ac="http://schemas.microsoft.com/office/spreadsheetml/2010/11/ac" url="V:\Treasury\Funding\Covered Bonds\Harmonised Transparency Template\2023\09 September 2023\"/>
    </mc:Choice>
  </mc:AlternateContent>
  <xr:revisionPtr revIDLastSave="0" documentId="13_ncr:1_{C67561B6-1118-477A-B1CB-752B053F1A92}" xr6:coauthVersionLast="47" xr6:coauthVersionMax="47" xr10:uidLastSave="{00000000-0000-0000-0000-000000000000}"/>
  <bookViews>
    <workbookView xWindow="-108" yWindow="-108" windowWidth="23256" windowHeight="12576" tabRatio="879" activeTab="1" xr2:uid="{00000000-000D-0000-FFFF-FFFF00000000}"/>
  </bookViews>
  <sheets>
    <sheet name="Disclaimer" sheetId="13" r:id="rId1"/>
    <sheet name="Introduction" sheetId="5" r:id="rId2"/>
    <sheet name="A. HTT General" sheetId="8" r:id="rId3"/>
    <sheet name="B1. HTT Mortgage Assets" sheetId="9" r:id="rId4"/>
    <sheet name="C. HTT Harmonised Glossary" sheetId="12" r:id="rId5"/>
    <sheet name="D. Covered Bond Report" sheetId="14" r:id="rId6"/>
    <sheet name="E. Optional ECB-ECAIs data" sheetId="18" r:id="rId7"/>
    <sheet name="F1. Sustainable M data" sheetId="19" r:id="rId8"/>
    <sheet name="G1. Crisis M Payment Holidays" sheetId="22" r:id="rId9"/>
  </sheets>
  <definedNames>
    <definedName name="_xlnm._FilterDatabase" localSheetId="2" hidden="1">'A. HTT General'!$L$112:$L$126</definedName>
    <definedName name="_xlnm._FilterDatabase" localSheetId="3" hidden="1">'B1. HTT Mortgage Assets'!$A$11:$D$187</definedName>
    <definedName name="acceptable_use_policy" localSheetId="0">Disclaimer!#REF!</definedName>
    <definedName name="general_tc" localSheetId="0">Disclaimer!$A$61</definedName>
    <definedName name="_xlnm.Print_Area" localSheetId="2">'A. HTT General'!$A$1:$G$365</definedName>
    <definedName name="_xlnm.Print_Area" localSheetId="3">'B1. HTT Mortgage Assets'!$A$1:$G$524</definedName>
    <definedName name="_xlnm.Print_Area" localSheetId="4">'C. HTT Harmonised Glossary'!$A$1:$C$57</definedName>
    <definedName name="_xlnm.Print_Area" localSheetId="0">Disclaimer!$A$1:$A$170</definedName>
    <definedName name="_xlnm.Print_Area" localSheetId="6">'E. Optional ECB-ECAIs data'!$A$2:$G$72</definedName>
    <definedName name="_xlnm.Print_Area" localSheetId="1">Introduction!$B$2:$J$39</definedName>
    <definedName name="_xlnm.Print_Titles" localSheetId="0">Disclaimer!$2:$2</definedName>
    <definedName name="privacy_policy" localSheetId="0">Disclaimer!$A$136</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G86" i="18" l="1"/>
  <c r="G85" i="18"/>
  <c r="G84" i="18"/>
  <c r="G83" i="18"/>
  <c r="G82" i="18"/>
  <c r="C47" i="8" l="1"/>
  <c r="D403" i="19" l="1"/>
  <c r="C403" i="19"/>
  <c r="D383" i="9"/>
  <c r="C383" i="9"/>
  <c r="D366" i="19"/>
  <c r="G354" i="19" s="1"/>
  <c r="C366" i="19"/>
  <c r="F354" i="19" s="1"/>
  <c r="D346" i="9"/>
  <c r="C346" i="9"/>
  <c r="C585" i="9"/>
  <c r="D585" i="9"/>
  <c r="D45" i="8"/>
  <c r="D635" i="19"/>
  <c r="C635" i="19"/>
  <c r="D618" i="9"/>
  <c r="C618" i="9"/>
  <c r="F293" i="8"/>
  <c r="F307" i="8"/>
  <c r="F295" i="8"/>
  <c r="G293" i="8"/>
  <c r="G365" i="19" l="1"/>
  <c r="G357" i="19"/>
  <c r="G364" i="19"/>
  <c r="G360" i="19"/>
  <c r="G356" i="19"/>
  <c r="G363" i="19"/>
  <c r="G359" i="19"/>
  <c r="G355" i="19"/>
  <c r="G361" i="19"/>
  <c r="G353" i="19"/>
  <c r="G362" i="19"/>
  <c r="G358" i="19"/>
  <c r="F361" i="19"/>
  <c r="F357" i="19"/>
  <c r="F353" i="19"/>
  <c r="F365" i="19"/>
  <c r="F363" i="19"/>
  <c r="F359" i="19"/>
  <c r="F355" i="19"/>
  <c r="F364" i="19"/>
  <c r="F362" i="19"/>
  <c r="F360" i="19"/>
  <c r="F358" i="19"/>
  <c r="F356" i="19"/>
  <c r="C507" i="19"/>
  <c r="D507" i="19"/>
  <c r="D564" i="19"/>
  <c r="G546" i="19" s="1"/>
  <c r="C564" i="19"/>
  <c r="D485" i="19"/>
  <c r="C485" i="19"/>
  <c r="D472" i="19"/>
  <c r="C472" i="19"/>
  <c r="D326" i="19"/>
  <c r="C326" i="19"/>
  <c r="D273" i="19"/>
  <c r="C273" i="19"/>
  <c r="C251" i="19"/>
  <c r="D251" i="19"/>
  <c r="D238" i="19"/>
  <c r="C238" i="19"/>
  <c r="D18" i="19"/>
  <c r="C385" i="19"/>
  <c r="D349" i="19"/>
  <c r="C349" i="19"/>
  <c r="G606" i="9"/>
  <c r="G623" i="19"/>
  <c r="F346" i="19" l="1"/>
  <c r="F367" i="19"/>
  <c r="F331" i="19"/>
  <c r="G342" i="19"/>
  <c r="G367" i="19"/>
  <c r="G366" i="19"/>
  <c r="F366" i="19"/>
  <c r="F378" i="19"/>
  <c r="F379" i="19"/>
  <c r="G634" i="19"/>
  <c r="G630" i="19"/>
  <c r="G626" i="19"/>
  <c r="G622" i="19"/>
  <c r="G633" i="19"/>
  <c r="G629" i="19"/>
  <c r="G625" i="19"/>
  <c r="G636" i="19"/>
  <c r="G632" i="19"/>
  <c r="G628" i="19"/>
  <c r="G624" i="19"/>
  <c r="G621" i="19"/>
  <c r="G635" i="19"/>
  <c r="G631" i="19"/>
  <c r="G627" i="19"/>
  <c r="G617" i="9"/>
  <c r="G609" i="9"/>
  <c r="G620" i="9"/>
  <c r="G616" i="9"/>
  <c r="G612" i="9"/>
  <c r="G608" i="9"/>
  <c r="G621" i="9"/>
  <c r="G605" i="9"/>
  <c r="G607" i="9"/>
  <c r="G613" i="9"/>
  <c r="G604" i="9"/>
  <c r="G619" i="9"/>
  <c r="G615" i="9"/>
  <c r="G611" i="9"/>
  <c r="G622" i="9"/>
  <c r="G618" i="9"/>
  <c r="G614" i="9"/>
  <c r="G610" i="9"/>
  <c r="G378" i="9" l="1"/>
  <c r="G382" i="9"/>
  <c r="G386" i="9"/>
  <c r="G390" i="9"/>
  <c r="G375" i="9"/>
  <c r="G387" i="9"/>
  <c r="G380" i="9"/>
  <c r="G384" i="9"/>
  <c r="G388" i="9"/>
  <c r="G392" i="9"/>
  <c r="G379" i="9"/>
  <c r="G383" i="9"/>
  <c r="G391" i="9"/>
  <c r="G376" i="9"/>
  <c r="G377" i="9"/>
  <c r="G381" i="9"/>
  <c r="G385" i="9"/>
  <c r="G389" i="9"/>
  <c r="G393" i="9"/>
  <c r="G395" i="19"/>
  <c r="G399" i="19"/>
  <c r="G401" i="19"/>
  <c r="G403" i="19"/>
  <c r="G398" i="19"/>
  <c r="G402" i="19"/>
  <c r="G404" i="19"/>
  <c r="G397" i="19"/>
  <c r="G400" i="19"/>
  <c r="G396" i="19"/>
  <c r="D26" i="22"/>
  <c r="E26" i="22"/>
  <c r="F26" i="22"/>
  <c r="G26" i="22"/>
  <c r="C26" i="22"/>
  <c r="D97" i="19" l="1"/>
  <c r="F97" i="19"/>
  <c r="C97" i="19"/>
  <c r="D93" i="19"/>
  <c r="F93" i="19"/>
  <c r="C93" i="19"/>
  <c r="F65" i="19"/>
  <c r="D65" i="19"/>
  <c r="C65" i="19"/>
  <c r="D618" i="19"/>
  <c r="G615" i="19" s="1"/>
  <c r="C618" i="19"/>
  <c r="F614" i="19" s="1"/>
  <c r="F618" i="19" s="1"/>
  <c r="D602" i="19"/>
  <c r="C602" i="19"/>
  <c r="D587" i="19"/>
  <c r="G573" i="19" s="1"/>
  <c r="C587" i="19"/>
  <c r="F572" i="19" s="1"/>
  <c r="F577" i="19"/>
  <c r="F547" i="19"/>
  <c r="G547" i="19"/>
  <c r="F548" i="19"/>
  <c r="G548" i="19"/>
  <c r="F549" i="19"/>
  <c r="G549" i="19"/>
  <c r="F550" i="19"/>
  <c r="G550" i="19"/>
  <c r="F551" i="19"/>
  <c r="G551" i="19"/>
  <c r="F552" i="19"/>
  <c r="G552" i="19"/>
  <c r="F553" i="19"/>
  <c r="G553" i="19"/>
  <c r="F554" i="19"/>
  <c r="G554" i="19"/>
  <c r="F555" i="19"/>
  <c r="G555" i="19"/>
  <c r="F556" i="19"/>
  <c r="G556" i="19"/>
  <c r="F557" i="19"/>
  <c r="G557" i="19"/>
  <c r="F558" i="19"/>
  <c r="G558" i="19"/>
  <c r="F559" i="19"/>
  <c r="G559" i="19"/>
  <c r="F560" i="19"/>
  <c r="G560" i="19"/>
  <c r="F561" i="19"/>
  <c r="G561" i="19"/>
  <c r="F562" i="19"/>
  <c r="G562" i="19"/>
  <c r="F563" i="19"/>
  <c r="G563" i="19"/>
  <c r="F546" i="19"/>
  <c r="F478" i="19"/>
  <c r="F479" i="19"/>
  <c r="F480" i="19"/>
  <c r="F481" i="19"/>
  <c r="F482" i="19"/>
  <c r="F483" i="19"/>
  <c r="F484" i="19"/>
  <c r="G478" i="19"/>
  <c r="G479" i="19"/>
  <c r="G480" i="19"/>
  <c r="G481" i="19"/>
  <c r="G482" i="19"/>
  <c r="G483" i="19"/>
  <c r="G484" i="19"/>
  <c r="G477" i="19"/>
  <c r="F477" i="19"/>
  <c r="F449" i="19"/>
  <c r="G449" i="19"/>
  <c r="F450" i="19"/>
  <c r="G450" i="19"/>
  <c r="F451" i="19"/>
  <c r="G451" i="19"/>
  <c r="F452" i="19"/>
  <c r="G452" i="19"/>
  <c r="F453" i="19"/>
  <c r="G453" i="19"/>
  <c r="F454" i="19"/>
  <c r="G454" i="19"/>
  <c r="F455" i="19"/>
  <c r="G455" i="19"/>
  <c r="F456" i="19"/>
  <c r="G456" i="19"/>
  <c r="F457" i="19"/>
  <c r="G457" i="19"/>
  <c r="F458" i="19"/>
  <c r="G458" i="19"/>
  <c r="F459" i="19"/>
  <c r="G459" i="19"/>
  <c r="F460" i="19"/>
  <c r="G460" i="19"/>
  <c r="F461" i="19"/>
  <c r="G461" i="19"/>
  <c r="F462" i="19"/>
  <c r="G462" i="19"/>
  <c r="F463" i="19"/>
  <c r="G463" i="19"/>
  <c r="F464" i="19"/>
  <c r="G464" i="19"/>
  <c r="F465" i="19"/>
  <c r="G465" i="19"/>
  <c r="F466" i="19"/>
  <c r="G466" i="19"/>
  <c r="F467" i="19"/>
  <c r="G467" i="19"/>
  <c r="F468" i="19"/>
  <c r="G468" i="19"/>
  <c r="F469" i="19"/>
  <c r="G469" i="19"/>
  <c r="F470" i="19"/>
  <c r="G470" i="19"/>
  <c r="F471" i="19"/>
  <c r="G471" i="19"/>
  <c r="G448" i="19"/>
  <c r="F448" i="19"/>
  <c r="D392" i="19"/>
  <c r="G389" i="19" s="1"/>
  <c r="C392" i="19"/>
  <c r="D385" i="19"/>
  <c r="F380" i="19"/>
  <c r="F332" i="19"/>
  <c r="G332" i="19"/>
  <c r="F333" i="19"/>
  <c r="G333" i="19"/>
  <c r="F334" i="19"/>
  <c r="G334" i="19"/>
  <c r="F335" i="19"/>
  <c r="G335" i="19"/>
  <c r="F336" i="19"/>
  <c r="G336" i="19"/>
  <c r="F337" i="19"/>
  <c r="G337" i="19"/>
  <c r="F338" i="19"/>
  <c r="G338" i="19"/>
  <c r="F339" i="19"/>
  <c r="G339" i="19"/>
  <c r="F340" i="19"/>
  <c r="G340" i="19"/>
  <c r="F341" i="19"/>
  <c r="G341" i="19"/>
  <c r="F342" i="19"/>
  <c r="F343" i="19"/>
  <c r="G343" i="19"/>
  <c r="F344" i="19"/>
  <c r="G344" i="19"/>
  <c r="F345" i="19"/>
  <c r="G345" i="19"/>
  <c r="G346" i="19"/>
  <c r="F347" i="19"/>
  <c r="G347" i="19"/>
  <c r="F348" i="19"/>
  <c r="G348" i="19"/>
  <c r="G331" i="19"/>
  <c r="G317" i="19"/>
  <c r="F314" i="19"/>
  <c r="F309" i="19"/>
  <c r="G309" i="19"/>
  <c r="F310" i="19"/>
  <c r="G310" i="19"/>
  <c r="F311" i="19"/>
  <c r="G311" i="19"/>
  <c r="F312" i="19"/>
  <c r="G312" i="19"/>
  <c r="F313" i="19"/>
  <c r="G313" i="19"/>
  <c r="G314" i="19"/>
  <c r="F315" i="19"/>
  <c r="G315" i="19"/>
  <c r="F316" i="19"/>
  <c r="G316" i="19"/>
  <c r="F317" i="19"/>
  <c r="F318" i="19"/>
  <c r="G318" i="19"/>
  <c r="F319" i="19"/>
  <c r="G319" i="19"/>
  <c r="F320" i="19"/>
  <c r="G320" i="19"/>
  <c r="F321" i="19"/>
  <c r="G321" i="19"/>
  <c r="F322" i="19"/>
  <c r="G322" i="19"/>
  <c r="F323" i="19"/>
  <c r="G323" i="19"/>
  <c r="F324" i="19"/>
  <c r="G324" i="19"/>
  <c r="F325" i="19"/>
  <c r="G325" i="19"/>
  <c r="G308" i="19"/>
  <c r="F308" i="19"/>
  <c r="G266" i="19"/>
  <c r="G267" i="19"/>
  <c r="G268" i="19"/>
  <c r="G269" i="19"/>
  <c r="G270" i="19"/>
  <c r="G271" i="19"/>
  <c r="G272" i="19"/>
  <c r="G265" i="19"/>
  <c r="F266" i="19"/>
  <c r="F267" i="19"/>
  <c r="F268" i="19"/>
  <c r="F269" i="19"/>
  <c r="F270" i="19"/>
  <c r="F271" i="19"/>
  <c r="F272" i="19"/>
  <c r="F265" i="19"/>
  <c r="F247" i="19"/>
  <c r="F243" i="19"/>
  <c r="F244" i="19"/>
  <c r="G244" i="19"/>
  <c r="F245" i="19"/>
  <c r="G245" i="19"/>
  <c r="F246" i="19"/>
  <c r="G246" i="19"/>
  <c r="G247" i="19"/>
  <c r="F248" i="19"/>
  <c r="G248" i="19"/>
  <c r="F249" i="19"/>
  <c r="G249" i="19"/>
  <c r="F250" i="19"/>
  <c r="G250" i="19"/>
  <c r="G243" i="19"/>
  <c r="F215" i="19"/>
  <c r="G215" i="19"/>
  <c r="F216" i="19"/>
  <c r="G216" i="19"/>
  <c r="F217" i="19"/>
  <c r="G217" i="19"/>
  <c r="F218" i="19"/>
  <c r="G218" i="19"/>
  <c r="F219" i="19"/>
  <c r="G219" i="19"/>
  <c r="F220" i="19"/>
  <c r="G220" i="19"/>
  <c r="F221" i="19"/>
  <c r="G221" i="19"/>
  <c r="F222" i="19"/>
  <c r="G222" i="19"/>
  <c r="F223" i="19"/>
  <c r="G223" i="19"/>
  <c r="F224" i="19"/>
  <c r="G224" i="19"/>
  <c r="F225" i="19"/>
  <c r="G225" i="19"/>
  <c r="F226" i="19"/>
  <c r="G226" i="19"/>
  <c r="F227" i="19"/>
  <c r="G227" i="19"/>
  <c r="F228" i="19"/>
  <c r="G228" i="19"/>
  <c r="F229" i="19"/>
  <c r="G229" i="19"/>
  <c r="F230" i="19"/>
  <c r="G230" i="19"/>
  <c r="F231" i="19"/>
  <c r="G231" i="19"/>
  <c r="F232" i="19"/>
  <c r="G232" i="19"/>
  <c r="F233" i="19"/>
  <c r="G233" i="19"/>
  <c r="F234" i="19"/>
  <c r="G234" i="19"/>
  <c r="F235" i="19"/>
  <c r="G235" i="19"/>
  <c r="F236" i="19"/>
  <c r="G236" i="19"/>
  <c r="F237" i="19"/>
  <c r="G237" i="19"/>
  <c r="G214" i="19"/>
  <c r="F214" i="19"/>
  <c r="F44" i="9"/>
  <c r="D44" i="9"/>
  <c r="C44" i="9"/>
  <c r="F370" i="9"/>
  <c r="D372" i="9"/>
  <c r="G370" i="9" s="1"/>
  <c r="C372" i="9"/>
  <c r="F368" i="9" s="1"/>
  <c r="D365" i="9"/>
  <c r="G360" i="9" s="1"/>
  <c r="C365" i="9"/>
  <c r="F359" i="9" s="1"/>
  <c r="D328" i="9"/>
  <c r="C328" i="9"/>
  <c r="F321" i="9" l="1"/>
  <c r="F323" i="9"/>
  <c r="F325" i="9"/>
  <c r="F327" i="9"/>
  <c r="F313" i="9"/>
  <c r="F315" i="9"/>
  <c r="F317" i="9"/>
  <c r="F319" i="9"/>
  <c r="F310" i="9"/>
  <c r="F328" i="9" s="1"/>
  <c r="F311" i="9"/>
  <c r="F322" i="9"/>
  <c r="F324" i="9"/>
  <c r="F326" i="9"/>
  <c r="F314" i="9"/>
  <c r="F316" i="9"/>
  <c r="F318" i="9"/>
  <c r="F320" i="9"/>
  <c r="F312" i="9"/>
  <c r="G312" i="9"/>
  <c r="G314" i="9"/>
  <c r="G316" i="9"/>
  <c r="G318" i="9"/>
  <c r="G320" i="9"/>
  <c r="G321" i="9"/>
  <c r="G323" i="9"/>
  <c r="G325" i="9"/>
  <c r="G327" i="9"/>
  <c r="G311" i="9"/>
  <c r="G313" i="9"/>
  <c r="G315" i="9"/>
  <c r="G328" i="9" s="1"/>
  <c r="G317" i="9"/>
  <c r="G319" i="9"/>
  <c r="G310" i="9"/>
  <c r="G322" i="9"/>
  <c r="G324" i="9"/>
  <c r="G326" i="9"/>
  <c r="G595" i="19"/>
  <c r="G598" i="19"/>
  <c r="G599" i="19"/>
  <c r="G600" i="19"/>
  <c r="G597" i="19"/>
  <c r="F590" i="19"/>
  <c r="F598" i="19"/>
  <c r="F599" i="19"/>
  <c r="F600" i="19"/>
  <c r="F596" i="19"/>
  <c r="F597" i="19"/>
  <c r="F578" i="19"/>
  <c r="G593" i="19"/>
  <c r="G379" i="19"/>
  <c r="G378" i="19"/>
  <c r="G614" i="19"/>
  <c r="F326" i="19"/>
  <c r="F390" i="19"/>
  <c r="F388" i="19"/>
  <c r="G617" i="19"/>
  <c r="G326" i="19"/>
  <c r="G368" i="9"/>
  <c r="G369" i="9"/>
  <c r="G371" i="9"/>
  <c r="F238" i="19"/>
  <c r="F364" i="9"/>
  <c r="F360" i="9"/>
  <c r="F362" i="9"/>
  <c r="F358" i="9"/>
  <c r="F564" i="19"/>
  <c r="G251" i="19"/>
  <c r="F273" i="19"/>
  <c r="G361" i="9"/>
  <c r="G238" i="19"/>
  <c r="F472" i="19"/>
  <c r="F485" i="19"/>
  <c r="G358" i="9"/>
  <c r="F363" i="9"/>
  <c r="F361" i="9"/>
  <c r="F371" i="9"/>
  <c r="F369" i="9"/>
  <c r="G472" i="19"/>
  <c r="G485" i="19"/>
  <c r="G564" i="19"/>
  <c r="F586" i="19"/>
  <c r="G616" i="19"/>
  <c r="G363" i="9"/>
  <c r="G359" i="9"/>
  <c r="G364" i="9"/>
  <c r="G362" i="9"/>
  <c r="F585" i="19"/>
  <c r="G594" i="19"/>
  <c r="F389" i="19"/>
  <c r="G390" i="19"/>
  <c r="G384" i="19"/>
  <c r="F384" i="19"/>
  <c r="G383" i="19"/>
  <c r="G388" i="19"/>
  <c r="F593" i="19"/>
  <c r="F383" i="19"/>
  <c r="G382" i="19"/>
  <c r="G391" i="19"/>
  <c r="F382" i="19"/>
  <c r="G381" i="19"/>
  <c r="F391" i="19"/>
  <c r="F381" i="19"/>
  <c r="G380" i="19"/>
  <c r="G601" i="19"/>
  <c r="G592" i="19"/>
  <c r="G589" i="19"/>
  <c r="G591" i="19"/>
  <c r="G590" i="19"/>
  <c r="G596" i="19"/>
  <c r="F592" i="19"/>
  <c r="F589" i="19"/>
  <c r="F595" i="19"/>
  <c r="F591" i="19"/>
  <c r="F601" i="19"/>
  <c r="F594" i="19"/>
  <c r="F582" i="19"/>
  <c r="F574" i="19"/>
  <c r="F581" i="19"/>
  <c r="F571" i="19"/>
  <c r="F580" i="19"/>
  <c r="F569" i="19"/>
  <c r="F579" i="19"/>
  <c r="F584" i="19"/>
  <c r="F576" i="19"/>
  <c r="F583" i="19"/>
  <c r="F575" i="19"/>
  <c r="G572" i="19"/>
  <c r="G584" i="19"/>
  <c r="G580" i="19"/>
  <c r="G576" i="19"/>
  <c r="G571" i="19"/>
  <c r="G583" i="19"/>
  <c r="G579" i="19"/>
  <c r="G575" i="19"/>
  <c r="G570" i="19"/>
  <c r="G569" i="19"/>
  <c r="G586" i="19"/>
  <c r="G582" i="19"/>
  <c r="G578" i="19"/>
  <c r="G574" i="19"/>
  <c r="G585" i="19"/>
  <c r="G581" i="19"/>
  <c r="G577" i="19"/>
  <c r="F570" i="19"/>
  <c r="F573" i="19"/>
  <c r="F349" i="19"/>
  <c r="G349" i="19"/>
  <c r="G273" i="19"/>
  <c r="F251" i="19"/>
  <c r="D601" i="9"/>
  <c r="C601" i="9"/>
  <c r="G618" i="19" l="1"/>
  <c r="F392" i="19"/>
  <c r="G372" i="9"/>
  <c r="F365" i="9"/>
  <c r="F372" i="9"/>
  <c r="F385" i="19"/>
  <c r="G587" i="19"/>
  <c r="G599" i="9"/>
  <c r="G598" i="9"/>
  <c r="G600" i="9"/>
  <c r="G597" i="9"/>
  <c r="F597" i="9"/>
  <c r="F599" i="9"/>
  <c r="F598" i="9"/>
  <c r="F600" i="9"/>
  <c r="G385" i="19"/>
  <c r="G365" i="9"/>
  <c r="G392" i="19"/>
  <c r="G602" i="19"/>
  <c r="F602" i="19"/>
  <c r="F587" i="19"/>
  <c r="D567" i="9"/>
  <c r="C567" i="9"/>
  <c r="F601" i="9" l="1"/>
  <c r="G601" i="9"/>
  <c r="F550" i="9"/>
  <c r="F558" i="9"/>
  <c r="F566" i="9"/>
  <c r="F551" i="9"/>
  <c r="F559" i="9"/>
  <c r="F549" i="9"/>
  <c r="F552" i="9"/>
  <c r="F560" i="9"/>
  <c r="F553" i="9"/>
  <c r="F561" i="9"/>
  <c r="F555" i="9"/>
  <c r="F556" i="9"/>
  <c r="F565" i="9"/>
  <c r="F554" i="9"/>
  <c r="F562" i="9"/>
  <c r="F563" i="9"/>
  <c r="F564" i="9"/>
  <c r="F557" i="9"/>
  <c r="G561" i="9"/>
  <c r="G550" i="9"/>
  <c r="G554" i="9"/>
  <c r="G558" i="9"/>
  <c r="G562" i="9"/>
  <c r="G566" i="9"/>
  <c r="G549" i="9"/>
  <c r="G557" i="9"/>
  <c r="G565" i="9"/>
  <c r="G551" i="9"/>
  <c r="G555" i="9"/>
  <c r="G559" i="9"/>
  <c r="G563" i="9"/>
  <c r="G560" i="9"/>
  <c r="G552" i="9"/>
  <c r="G556" i="9"/>
  <c r="G564" i="9"/>
  <c r="G553" i="9"/>
  <c r="H30" i="22"/>
  <c r="H29" i="22"/>
  <c r="H28" i="22"/>
  <c r="H27" i="22"/>
  <c r="H25" i="22"/>
  <c r="H24" i="22"/>
  <c r="H23" i="22"/>
  <c r="H26" i="22" l="1"/>
  <c r="F567" i="9"/>
  <c r="G567" i="9"/>
  <c r="C58" i="8"/>
  <c r="D544" i="9" l="1"/>
  <c r="C544" i="9"/>
  <c r="D305" i="9"/>
  <c r="C305" i="9"/>
  <c r="C29" i="19"/>
  <c r="F28" i="19" s="1"/>
  <c r="F28" i="9"/>
  <c r="G17" i="22" s="1"/>
  <c r="C18" i="19"/>
  <c r="F334" i="9" l="1"/>
  <c r="F336" i="9"/>
  <c r="F338" i="9"/>
  <c r="F340" i="9"/>
  <c r="F342" i="9"/>
  <c r="F344" i="9"/>
  <c r="F335" i="9"/>
  <c r="F337" i="9"/>
  <c r="F339" i="9"/>
  <c r="F341" i="9"/>
  <c r="F343" i="9"/>
  <c r="F345" i="9"/>
  <c r="G334" i="9"/>
  <c r="G340" i="9"/>
  <c r="G344" i="9"/>
  <c r="G335" i="9"/>
  <c r="G337" i="9"/>
  <c r="G339" i="9"/>
  <c r="G341" i="9"/>
  <c r="G343" i="9"/>
  <c r="G345" i="9"/>
  <c r="G336" i="9"/>
  <c r="G338" i="9"/>
  <c r="G342" i="9"/>
  <c r="G291" i="9"/>
  <c r="G295" i="9"/>
  <c r="G299" i="9"/>
  <c r="G303" i="9"/>
  <c r="G289" i="9"/>
  <c r="G287" i="9"/>
  <c r="G290" i="9"/>
  <c r="G302" i="9"/>
  <c r="G288" i="9"/>
  <c r="G292" i="9"/>
  <c r="G296" i="9"/>
  <c r="G300" i="9"/>
  <c r="G304" i="9"/>
  <c r="G293" i="9"/>
  <c r="G297" i="9"/>
  <c r="G301" i="9"/>
  <c r="G294" i="9"/>
  <c r="G298" i="9"/>
  <c r="F333" i="9"/>
  <c r="G333" i="9"/>
  <c r="G534" i="9"/>
  <c r="G542" i="9"/>
  <c r="G527" i="9"/>
  <c r="G535" i="9"/>
  <c r="G543" i="9"/>
  <c r="G536" i="9"/>
  <c r="G526" i="9"/>
  <c r="G528" i="9"/>
  <c r="G529" i="9"/>
  <c r="G537" i="9"/>
  <c r="G531" i="9"/>
  <c r="G532" i="9"/>
  <c r="G541" i="9"/>
  <c r="G530" i="9"/>
  <c r="G538" i="9"/>
  <c r="G539" i="9"/>
  <c r="G540" i="9"/>
  <c r="G533" i="9"/>
  <c r="F532" i="9"/>
  <c r="F540" i="9"/>
  <c r="F533" i="9"/>
  <c r="F541" i="9"/>
  <c r="F534" i="9"/>
  <c r="F542" i="9"/>
  <c r="F531" i="9"/>
  <c r="F527" i="9"/>
  <c r="F535" i="9"/>
  <c r="F543" i="9"/>
  <c r="F530" i="9"/>
  <c r="F528" i="9"/>
  <c r="F536" i="9"/>
  <c r="F526" i="9"/>
  <c r="F538" i="9"/>
  <c r="F529" i="9"/>
  <c r="F537" i="9"/>
  <c r="F539" i="9"/>
  <c r="F289" i="9"/>
  <c r="F293" i="9"/>
  <c r="F297" i="9"/>
  <c r="F301" i="9"/>
  <c r="F292" i="9"/>
  <c r="F290" i="9"/>
  <c r="F294" i="9"/>
  <c r="F298" i="9"/>
  <c r="F302" i="9"/>
  <c r="F287" i="9"/>
  <c r="F296" i="9"/>
  <c r="F300" i="9"/>
  <c r="F291" i="9"/>
  <c r="F295" i="9"/>
  <c r="F299" i="9"/>
  <c r="F303" i="9"/>
  <c r="F288" i="9"/>
  <c r="F304" i="9"/>
  <c r="G15" i="19"/>
  <c r="F38" i="19"/>
  <c r="F36" i="19"/>
  <c r="F35" i="19"/>
  <c r="F37" i="19"/>
  <c r="F34" i="19"/>
  <c r="F30" i="19"/>
  <c r="F33" i="19"/>
  <c r="F31" i="19"/>
  <c r="F32" i="19"/>
  <c r="F26" i="19"/>
  <c r="F27" i="19"/>
  <c r="G16" i="19"/>
  <c r="G17" i="19"/>
  <c r="F29" i="19" l="1"/>
  <c r="G346" i="9"/>
  <c r="G18" i="19"/>
  <c r="F346" i="9"/>
  <c r="G305" i="9"/>
  <c r="G544" i="9"/>
  <c r="F544" i="9"/>
  <c r="F305" i="9"/>
  <c r="G227" i="8"/>
  <c r="F227" i="8"/>
  <c r="G226" i="8"/>
  <c r="F226" i="8"/>
  <c r="G225" i="8"/>
  <c r="F225" i="8"/>
  <c r="G224" i="8"/>
  <c r="F224" i="8"/>
  <c r="G223" i="8"/>
  <c r="F223" i="8"/>
  <c r="G222" i="8"/>
  <c r="F222" i="8"/>
  <c r="G221" i="8"/>
  <c r="F221" i="8"/>
  <c r="G219" i="8"/>
  <c r="F219" i="8"/>
  <c r="G218" i="8"/>
  <c r="F218" i="8"/>
  <c r="G217" i="8"/>
  <c r="F217" i="8"/>
  <c r="D291" i="8"/>
  <c r="D293" i="8"/>
  <c r="C307" i="8"/>
  <c r="D295" i="8"/>
  <c r="D307" i="8"/>
  <c r="C293" i="8"/>
  <c r="C291" i="8"/>
  <c r="C295" i="8"/>
  <c r="F220" i="8" l="1"/>
  <c r="C179" i="8" l="1"/>
  <c r="C288" i="8"/>
  <c r="D167" i="8"/>
  <c r="F176" i="8" l="1"/>
  <c r="F177" i="8"/>
  <c r="G166" i="8"/>
  <c r="G165" i="8"/>
  <c r="G164" i="8"/>
  <c r="F181" i="8"/>
  <c r="F185" i="8"/>
  <c r="F178" i="8"/>
  <c r="F182" i="8"/>
  <c r="F186" i="8"/>
  <c r="F175" i="8"/>
  <c r="F184" i="8"/>
  <c r="F187" i="8"/>
  <c r="F180" i="8"/>
  <c r="F174" i="8"/>
  <c r="F183" i="8"/>
  <c r="D487" i="9"/>
  <c r="G492" i="9" s="1"/>
  <c r="C487" i="9"/>
  <c r="F488" i="9" s="1"/>
  <c r="D465" i="9"/>
  <c r="G470" i="9" s="1"/>
  <c r="C465" i="9"/>
  <c r="F470" i="9" s="1"/>
  <c r="D452" i="9"/>
  <c r="C452" i="9"/>
  <c r="F428" i="9" s="1"/>
  <c r="D249" i="9"/>
  <c r="G247" i="9" s="1"/>
  <c r="C249" i="9"/>
  <c r="D227" i="9"/>
  <c r="G228" i="9" s="1"/>
  <c r="C227" i="9"/>
  <c r="F219" i="9" s="1"/>
  <c r="D214" i="9"/>
  <c r="C214" i="9"/>
  <c r="F76" i="9"/>
  <c r="D76" i="9"/>
  <c r="C76" i="9"/>
  <c r="F72" i="9"/>
  <c r="D72" i="9"/>
  <c r="C72" i="9"/>
  <c r="C15" i="9"/>
  <c r="F17" i="22" s="1"/>
  <c r="C304" i="8"/>
  <c r="C303" i="8"/>
  <c r="C302" i="8"/>
  <c r="C298" i="8"/>
  <c r="C297" i="8"/>
  <c r="C296" i="8"/>
  <c r="C292" i="8"/>
  <c r="C289" i="8"/>
  <c r="C220" i="8"/>
  <c r="C208" i="8"/>
  <c r="F198" i="8" s="1"/>
  <c r="C167" i="8"/>
  <c r="D156" i="8"/>
  <c r="C156" i="8"/>
  <c r="D130" i="8"/>
  <c r="G121" i="8" s="1"/>
  <c r="C130" i="8"/>
  <c r="F121" i="8" s="1"/>
  <c r="D100" i="8"/>
  <c r="C100" i="8"/>
  <c r="D77" i="8"/>
  <c r="G80" i="8" s="1"/>
  <c r="C77" i="8"/>
  <c r="G148" i="8" l="1"/>
  <c r="G147" i="8"/>
  <c r="F148" i="8"/>
  <c r="F147" i="8"/>
  <c r="G450" i="9"/>
  <c r="G428" i="9"/>
  <c r="F252" i="9"/>
  <c r="F241" i="9"/>
  <c r="F16" i="19"/>
  <c r="F17" i="19"/>
  <c r="F15" i="19"/>
  <c r="F440" i="9"/>
  <c r="F436" i="9"/>
  <c r="F128" i="8"/>
  <c r="F122" i="8"/>
  <c r="G128" i="8"/>
  <c r="G122" i="8"/>
  <c r="F150" i="8"/>
  <c r="F154" i="8"/>
  <c r="F151" i="8"/>
  <c r="F155" i="8"/>
  <c r="F152" i="8"/>
  <c r="F149" i="8"/>
  <c r="F153" i="8"/>
  <c r="G152" i="8"/>
  <c r="G154" i="8"/>
  <c r="G149" i="8"/>
  <c r="G153" i="8"/>
  <c r="G150" i="8"/>
  <c r="G151" i="8"/>
  <c r="G155" i="8"/>
  <c r="G131" i="8"/>
  <c r="G135" i="8"/>
  <c r="G132" i="8"/>
  <c r="G136" i="8"/>
  <c r="G133" i="8"/>
  <c r="G134" i="8"/>
  <c r="F99" i="8"/>
  <c r="F95" i="8"/>
  <c r="F98" i="8"/>
  <c r="F94" i="8"/>
  <c r="F97" i="8"/>
  <c r="F96" i="8"/>
  <c r="F160" i="8"/>
  <c r="F145" i="8"/>
  <c r="F141" i="8"/>
  <c r="F159" i="8"/>
  <c r="F144" i="8"/>
  <c r="F140" i="8"/>
  <c r="F162" i="8"/>
  <c r="F158" i="8"/>
  <c r="F143" i="8"/>
  <c r="F139" i="8"/>
  <c r="F161" i="8"/>
  <c r="F157" i="8"/>
  <c r="F146" i="8"/>
  <c r="F142" i="8"/>
  <c r="F138" i="8"/>
  <c r="F54" i="8"/>
  <c r="F55" i="8"/>
  <c r="F62" i="8"/>
  <c r="F60" i="8"/>
  <c r="F63" i="8"/>
  <c r="F59" i="8"/>
  <c r="F64" i="8"/>
  <c r="F61" i="8"/>
  <c r="F56" i="8"/>
  <c r="F213" i="9"/>
  <c r="F211" i="9"/>
  <c r="F209" i="9"/>
  <c r="F207" i="9"/>
  <c r="F205" i="9"/>
  <c r="F203" i="9"/>
  <c r="F201" i="9"/>
  <c r="F199" i="9"/>
  <c r="F197" i="9"/>
  <c r="F195" i="9"/>
  <c r="F193" i="9"/>
  <c r="F191" i="9"/>
  <c r="F212" i="9"/>
  <c r="F210" i="9"/>
  <c r="F208" i="9"/>
  <c r="F206" i="9"/>
  <c r="F204" i="9"/>
  <c r="F202" i="9"/>
  <c r="F200" i="9"/>
  <c r="F198" i="9"/>
  <c r="F196" i="9"/>
  <c r="F194" i="9"/>
  <c r="F192" i="9"/>
  <c r="F190" i="9"/>
  <c r="G213" i="9"/>
  <c r="G209" i="9"/>
  <c r="G199" i="9"/>
  <c r="G191" i="9"/>
  <c r="G212" i="9"/>
  <c r="G210" i="9"/>
  <c r="G208" i="9"/>
  <c r="G206" i="9"/>
  <c r="G204" i="9"/>
  <c r="G202" i="9"/>
  <c r="G200" i="9"/>
  <c r="G198" i="9"/>
  <c r="G196" i="9"/>
  <c r="G194" i="9"/>
  <c r="G192" i="9"/>
  <c r="G190" i="9"/>
  <c r="G207" i="9"/>
  <c r="G201" i="9"/>
  <c r="G195" i="9"/>
  <c r="G211" i="9"/>
  <c r="G205" i="9"/>
  <c r="G203" i="9"/>
  <c r="G197" i="9"/>
  <c r="G193" i="9"/>
  <c r="F166" i="8"/>
  <c r="F164" i="8"/>
  <c r="F165" i="8"/>
  <c r="G162" i="8"/>
  <c r="G160" i="8"/>
  <c r="G158" i="8"/>
  <c r="G145" i="8"/>
  <c r="G143" i="8"/>
  <c r="G141" i="8"/>
  <c r="G139" i="8"/>
  <c r="G157" i="8"/>
  <c r="G161" i="8"/>
  <c r="G159" i="8"/>
  <c r="G146" i="8"/>
  <c r="G144" i="8"/>
  <c r="G142" i="8"/>
  <c r="G140" i="8"/>
  <c r="G138" i="8"/>
  <c r="F131" i="8"/>
  <c r="F133" i="8"/>
  <c r="F135" i="8"/>
  <c r="F134" i="8"/>
  <c r="F132" i="8"/>
  <c r="F136" i="8"/>
  <c r="G129" i="8"/>
  <c r="G124" i="8"/>
  <c r="G118" i="8"/>
  <c r="G114" i="8"/>
  <c r="G127" i="8"/>
  <c r="G123" i="8"/>
  <c r="G117" i="8"/>
  <c r="G113" i="8"/>
  <c r="G126" i="8"/>
  <c r="G120" i="8"/>
  <c r="G116" i="8"/>
  <c r="G112" i="8"/>
  <c r="G125" i="8"/>
  <c r="G119" i="8"/>
  <c r="G115" i="8"/>
  <c r="F129" i="8"/>
  <c r="F126" i="8"/>
  <c r="F124" i="8"/>
  <c r="F120" i="8"/>
  <c r="F118" i="8"/>
  <c r="F116" i="8"/>
  <c r="F114" i="8"/>
  <c r="F127" i="8"/>
  <c r="F125" i="8"/>
  <c r="F123" i="8"/>
  <c r="F119" i="8"/>
  <c r="F117" i="8"/>
  <c r="F115" i="8"/>
  <c r="F113" i="8"/>
  <c r="F112" i="8"/>
  <c r="G103" i="8"/>
  <c r="G99" i="8"/>
  <c r="G95" i="8"/>
  <c r="G98" i="8"/>
  <c r="G94" i="8"/>
  <c r="G97" i="8"/>
  <c r="G93" i="8"/>
  <c r="G96" i="8"/>
  <c r="F93" i="8"/>
  <c r="F179" i="8"/>
  <c r="F53" i="8"/>
  <c r="F57" i="8"/>
  <c r="F71" i="8"/>
  <c r="F75" i="8"/>
  <c r="F79" i="8"/>
  <c r="F86" i="8"/>
  <c r="F72" i="8"/>
  <c r="F76" i="8"/>
  <c r="F80" i="8"/>
  <c r="F87" i="8"/>
  <c r="F73" i="8"/>
  <c r="F81" i="8"/>
  <c r="F78" i="8"/>
  <c r="F82" i="8"/>
  <c r="F70" i="8"/>
  <c r="F74" i="8"/>
  <c r="F193" i="8"/>
  <c r="F197" i="8"/>
  <c r="F201" i="8"/>
  <c r="F205" i="8"/>
  <c r="F210" i="8"/>
  <c r="F214" i="8"/>
  <c r="F194" i="8"/>
  <c r="F202" i="8"/>
  <c r="F206" i="8"/>
  <c r="F211" i="8"/>
  <c r="F215" i="8"/>
  <c r="F196" i="8"/>
  <c r="F204" i="8"/>
  <c r="F213" i="8"/>
  <c r="F199" i="8"/>
  <c r="F200" i="8"/>
  <c r="F209" i="8"/>
  <c r="F195" i="8"/>
  <c r="F203" i="8"/>
  <c r="F212" i="8"/>
  <c r="F103" i="8"/>
  <c r="F104" i="8"/>
  <c r="F101" i="8"/>
  <c r="F105" i="8"/>
  <c r="F102" i="8"/>
  <c r="F26" i="9"/>
  <c r="F14" i="9"/>
  <c r="G444" i="9"/>
  <c r="G73" i="8"/>
  <c r="G221" i="9"/>
  <c r="G434" i="9"/>
  <c r="G82" i="8"/>
  <c r="G105" i="8"/>
  <c r="G75" i="8"/>
  <c r="G71" i="8"/>
  <c r="G78" i="8"/>
  <c r="G101" i="8"/>
  <c r="G219" i="9"/>
  <c r="G442" i="9"/>
  <c r="G223" i="9"/>
  <c r="G243" i="9"/>
  <c r="G438" i="9"/>
  <c r="G446" i="9"/>
  <c r="F459" i="9"/>
  <c r="F479" i="9"/>
  <c r="G225" i="9"/>
  <c r="G245" i="9"/>
  <c r="G432" i="9"/>
  <c r="G440" i="9"/>
  <c r="G448" i="9"/>
  <c r="G461" i="9"/>
  <c r="G479" i="9"/>
  <c r="G232" i="9"/>
  <c r="G250" i="9"/>
  <c r="F481" i="9"/>
  <c r="G254" i="9"/>
  <c r="G483" i="9"/>
  <c r="F245" i="9"/>
  <c r="F461" i="9"/>
  <c r="F485" i="9"/>
  <c r="F492" i="9"/>
  <c r="F457" i="9"/>
  <c r="F466" i="9"/>
  <c r="G241" i="9"/>
  <c r="G430" i="9"/>
  <c r="G436" i="9"/>
  <c r="F444" i="9"/>
  <c r="G457" i="9"/>
  <c r="F463" i="9"/>
  <c r="F483" i="9"/>
  <c r="G167" i="8"/>
  <c r="F12" i="9"/>
  <c r="F19" i="9"/>
  <c r="F21" i="9"/>
  <c r="F23" i="9"/>
  <c r="F17" i="9"/>
  <c r="F25" i="9"/>
  <c r="F223" i="9"/>
  <c r="F451" i="9"/>
  <c r="F449" i="9"/>
  <c r="F447" i="9"/>
  <c r="F445" i="9"/>
  <c r="F443" i="9"/>
  <c r="F441" i="9"/>
  <c r="F439" i="9"/>
  <c r="F437" i="9"/>
  <c r="F435" i="9"/>
  <c r="F433" i="9"/>
  <c r="F431" i="9"/>
  <c r="F429" i="9"/>
  <c r="F450" i="9"/>
  <c r="F446" i="9"/>
  <c r="F442" i="9"/>
  <c r="F438" i="9"/>
  <c r="F434" i="9"/>
  <c r="F430" i="9"/>
  <c r="F233" i="9"/>
  <c r="F231" i="9"/>
  <c r="F229" i="9"/>
  <c r="F226" i="9"/>
  <c r="F224" i="9"/>
  <c r="F222" i="9"/>
  <c r="F220" i="9"/>
  <c r="F232" i="9"/>
  <c r="F228" i="9"/>
  <c r="F225" i="9"/>
  <c r="F221" i="9"/>
  <c r="G86" i="8"/>
  <c r="G81" i="8"/>
  <c r="G79" i="8"/>
  <c r="G76" i="8"/>
  <c r="G74" i="8"/>
  <c r="G72" i="8"/>
  <c r="G70" i="8"/>
  <c r="G87" i="8"/>
  <c r="G104" i="8"/>
  <c r="G102" i="8"/>
  <c r="G220" i="8"/>
  <c r="F230" i="9"/>
  <c r="F255" i="9"/>
  <c r="F253" i="9"/>
  <c r="F251" i="9"/>
  <c r="F248" i="9"/>
  <c r="F246" i="9"/>
  <c r="F244" i="9"/>
  <c r="F242" i="9"/>
  <c r="F254" i="9"/>
  <c r="F250" i="9"/>
  <c r="F247" i="9"/>
  <c r="F243" i="9"/>
  <c r="F432" i="9"/>
  <c r="F448" i="9"/>
  <c r="F13" i="9"/>
  <c r="F16" i="9"/>
  <c r="F20" i="9"/>
  <c r="F24" i="9"/>
  <c r="G233" i="9"/>
  <c r="G231" i="9"/>
  <c r="G229" i="9"/>
  <c r="G226" i="9"/>
  <c r="G224" i="9"/>
  <c r="G222" i="9"/>
  <c r="G220" i="9"/>
  <c r="G230" i="9"/>
  <c r="G255" i="9"/>
  <c r="G253" i="9"/>
  <c r="G251" i="9"/>
  <c r="G248" i="9"/>
  <c r="G246" i="9"/>
  <c r="G244" i="9"/>
  <c r="G242" i="9"/>
  <c r="G252" i="9"/>
  <c r="G451" i="9"/>
  <c r="G449" i="9"/>
  <c r="G447" i="9"/>
  <c r="G445" i="9"/>
  <c r="G443" i="9"/>
  <c r="G441" i="9"/>
  <c r="G439" i="9"/>
  <c r="G437" i="9"/>
  <c r="G435" i="9"/>
  <c r="G433" i="9"/>
  <c r="G431" i="9"/>
  <c r="G429" i="9"/>
  <c r="G459" i="9"/>
  <c r="G463" i="9"/>
  <c r="G466" i="9"/>
  <c r="G481" i="9"/>
  <c r="G485" i="9"/>
  <c r="G488" i="9"/>
  <c r="F471" i="9"/>
  <c r="F469" i="9"/>
  <c r="F467" i="9"/>
  <c r="F464" i="9"/>
  <c r="F462" i="9"/>
  <c r="F460" i="9"/>
  <c r="F458" i="9"/>
  <c r="F468" i="9"/>
  <c r="F493" i="9"/>
  <c r="F491" i="9"/>
  <c r="F489" i="9"/>
  <c r="F486" i="9"/>
  <c r="F484" i="9"/>
  <c r="F482" i="9"/>
  <c r="F480" i="9"/>
  <c r="F490" i="9"/>
  <c r="F18" i="9"/>
  <c r="F22" i="9"/>
  <c r="G471" i="9"/>
  <c r="G469" i="9"/>
  <c r="G467" i="9"/>
  <c r="G464" i="9"/>
  <c r="G462" i="9"/>
  <c r="G460" i="9"/>
  <c r="G458" i="9"/>
  <c r="G468" i="9"/>
  <c r="G493" i="9"/>
  <c r="G491" i="9"/>
  <c r="G489" i="9"/>
  <c r="G486" i="9"/>
  <c r="G484" i="9"/>
  <c r="G482" i="9"/>
  <c r="G480" i="9"/>
  <c r="G490" i="9"/>
  <c r="G130" i="8" l="1"/>
  <c r="F130" i="8"/>
  <c r="F18" i="19"/>
  <c r="F167" i="8"/>
  <c r="F156" i="8"/>
  <c r="F77" i="8"/>
  <c r="F100" i="8"/>
  <c r="F208" i="8"/>
  <c r="F58" i="8"/>
  <c r="G156" i="8"/>
  <c r="G214" i="9"/>
  <c r="G100" i="8"/>
  <c r="G452" i="9"/>
  <c r="G249" i="9"/>
  <c r="G465" i="9"/>
  <c r="G227" i="9"/>
  <c r="F15" i="9"/>
  <c r="F249" i="9"/>
  <c r="F452" i="9"/>
  <c r="F465" i="9"/>
  <c r="G487" i="9"/>
  <c r="F487" i="9"/>
  <c r="F227" i="9"/>
  <c r="G77" i="8"/>
  <c r="F214" i="9"/>
  <c r="G503" i="19" l="1"/>
  <c r="G504" i="19"/>
  <c r="G505" i="19"/>
  <c r="G500" i="19"/>
  <c r="G506" i="19"/>
  <c r="G502" i="19"/>
  <c r="G501" i="19"/>
  <c r="G499" i="19"/>
  <c r="G507" i="19" l="1"/>
  <c r="F503" i="19"/>
  <c r="F500" i="19"/>
  <c r="F506" i="19"/>
  <c r="F504" i="19"/>
  <c r="F502" i="19"/>
  <c r="F501" i="19"/>
  <c r="F505" i="19"/>
  <c r="F499" i="19"/>
  <c r="F507" i="19" l="1"/>
  <c r="G572" i="9"/>
  <c r="G580" i="9"/>
  <c r="G578" i="9"/>
  <c r="G584" i="9"/>
  <c r="G573" i="9"/>
  <c r="G591" i="9"/>
  <c r="G575" i="9"/>
  <c r="G574" i="9"/>
  <c r="G582" i="9"/>
  <c r="G581" i="9"/>
  <c r="G576" i="9"/>
  <c r="G583" i="9"/>
  <c r="G577" i="9"/>
  <c r="G579" i="9"/>
  <c r="F584" i="9"/>
  <c r="F579" i="9"/>
  <c r="F575" i="9"/>
  <c r="F578" i="9"/>
  <c r="F582" i="9"/>
  <c r="F574" i="9"/>
  <c r="F583" i="9"/>
  <c r="F591" i="9"/>
  <c r="F581" i="9"/>
  <c r="F580" i="9"/>
  <c r="F576" i="9"/>
  <c r="F573" i="9"/>
  <c r="F577" i="9"/>
  <c r="F572" i="9"/>
  <c r="F585" i="9" l="1"/>
  <c r="G585" i="9"/>
</calcChain>
</file>

<file path=xl/comments1.xml><?xml version="1.0" encoding="utf-8"?>
<comments xmlns="http://schemas.openxmlformats.org/spreadsheetml/2006/main" xmlns:mc="http://schemas.openxmlformats.org/markup-compatibility/2006" xmlns:xr="http://schemas.microsoft.com/office/spreadsheetml/2014/revision" mc:Ignorable="xr">
  <authors>
    <author>Daniele Westig</author>
  </authors>
  <commentList>
    <comment ref="B239" authorId="0" shapeId="0" xr:uid="{BD9471EE-75BB-45B7-854D-4E97BF4ECAF6}">
      <text>
        <r>
          <rPr>
            <b/>
            <sz val="9"/>
            <color indexed="81"/>
            <rFont val="Tahoma"/>
            <family val="2"/>
          </rPr>
          <t>Daniele Westig:</t>
        </r>
        <r>
          <rPr>
            <sz val="9"/>
            <color indexed="81"/>
            <rFont val="Tahoma"/>
            <family val="2"/>
          </rPr>
          <t xml:space="preserve">
Comment 5 - ECBC ESG TF:
update of the ESG general section of the HTT in order to provide a space to issuers which have sustainable cb based on sustainable assets not present in the cover pool. Committee- ok</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Daniele Westig</author>
  </authors>
  <commentList>
    <comment ref="B374" authorId="0" shapeId="0" xr:uid="{5F083F65-3601-4D1D-A622-AA57717A7779}">
      <text>
        <r>
          <rPr>
            <b/>
            <sz val="9"/>
            <color indexed="81"/>
            <rFont val="Tahoma"/>
            <family val="2"/>
          </rPr>
          <t>Daniele Westig:</t>
        </r>
        <r>
          <rPr>
            <sz val="9"/>
            <color indexed="81"/>
            <rFont val="Tahoma"/>
            <family val="2"/>
          </rPr>
          <t xml:space="preserve">
Comment 9 - ESG TF: insert in the title "savings" to improve precision. Secretariat Comment - ok
Following on further discussions and in alignment with the HDT it was decided to keep the wording as it is now without the addition of "savings" in the title. </t>
        </r>
      </text>
    </comment>
    <comment ref="B603" authorId="0" shapeId="0" xr:uid="{FF5EEC8A-5E2E-4547-843C-8C4FD641D894}">
      <text>
        <r>
          <rPr>
            <b/>
            <sz val="9"/>
            <color indexed="81"/>
            <rFont val="Tahoma"/>
            <family val="2"/>
          </rPr>
          <t>Daniele Westig:</t>
        </r>
        <r>
          <rPr>
            <sz val="9"/>
            <color indexed="81"/>
            <rFont val="Tahoma"/>
            <family val="2"/>
          </rPr>
          <t xml:space="preserve">
Comment 13 - ESG TF:
as for comment 9 inclusion of "savings" to improve precision and clarity. Secretariat - ok
Following on further discussions and in alignment with the HDT it was decided to keep the wording as it is now without the addition of "savings" in the title. </t>
        </r>
      </text>
    </comment>
  </commentList>
</comments>
</file>

<file path=xl/comments3.xml><?xml version="1.0" encoding="utf-8"?>
<comments xmlns="http://schemas.openxmlformats.org/spreadsheetml/2006/main" xmlns:mc="http://schemas.openxmlformats.org/markup-compatibility/2006" xmlns:xr="http://schemas.microsoft.com/office/spreadsheetml/2014/revision" mc:Ignorable="xr">
  <authors>
    <author>Daniele Westig</author>
  </authors>
  <commentList>
    <comment ref="I4" authorId="0" shapeId="0" xr:uid="{E3E9D831-064E-4EEE-B6E9-CADE452369A5}">
      <text>
        <r>
          <rPr>
            <b/>
            <sz val="9"/>
            <color indexed="81"/>
            <rFont val="Tahoma"/>
            <family val="2"/>
          </rPr>
          <t>Daniele Westig:</t>
        </r>
        <r>
          <rPr>
            <sz val="9"/>
            <color indexed="81"/>
            <rFont val="Tahoma"/>
            <family val="2"/>
          </rPr>
          <t xml:space="preserve">
Comment 20 - FITCH:
move thi informaiton to the Completion table (as per comment 1 and 2 and take out ** (if there is a definition in the Glossary tab as explicated in comment 16#. Secretariat - to be discussed. 
Considering that this suggestion is linked to comment 16 (Glossary Tab), which appears to be rejected, the Secretariat would suggest that as well this suggestion is not taken into consideration. 
Linke to comment 16 this suggestion is not taken into consideration leaving the outline as it is. </t>
        </r>
      </text>
    </comment>
  </commentList>
</comments>
</file>

<file path=xl/comments4.xml><?xml version="1.0" encoding="utf-8"?>
<comments xmlns="http://schemas.openxmlformats.org/spreadsheetml/2006/main" xmlns:mc="http://schemas.openxmlformats.org/markup-compatibility/2006" xmlns:xr="http://schemas.microsoft.com/office/spreadsheetml/2014/revision" mc:Ignorable="xr">
  <authors>
    <author>Daniele Westig</author>
  </authors>
  <commentList>
    <comment ref="C48" authorId="0" shapeId="0" xr:uid="{42D0CF80-CC6E-4285-9DD1-3015054F51A8}">
      <text>
        <r>
          <rPr>
            <b/>
            <sz val="9"/>
            <color indexed="81"/>
            <rFont val="Tahoma"/>
            <family val="2"/>
          </rPr>
          <t>Daniele Westig:</t>
        </r>
        <r>
          <rPr>
            <sz val="9"/>
            <color indexed="81"/>
            <rFont val="Tahoma"/>
            <family val="2"/>
          </rPr>
          <t xml:space="preserve">
Comment 21 - Austria:
rename here residential loans and commercial loans in residential mortgages and commercial mortgages. Secretariat - to be discussed
From the feedback received Committee members are inclined to keep the current wording (whcih is consistent in the entire HTT).</t>
        </r>
      </text>
    </comment>
    <comment ref="B394" authorId="0" shapeId="0" xr:uid="{686F444D-C8BD-4A4B-9BE8-F879B7C93BE9}">
      <text>
        <r>
          <rPr>
            <b/>
            <sz val="9"/>
            <color indexed="81"/>
            <rFont val="Tahoma"/>
            <family val="2"/>
          </rPr>
          <t>Daniele Westig:</t>
        </r>
        <r>
          <rPr>
            <sz val="9"/>
            <color indexed="81"/>
            <rFont val="Tahoma"/>
            <family val="2"/>
          </rPr>
          <t xml:space="preserve">
Comment 23a - ESG TF in line with amendment proposal in Tab B1. HTT section 20 and 29. Secretariat - ok
Following on further discussions and in alignment with the HDT it was decided to keep the wording as it is now without the addition of "savings" in the title. </t>
        </r>
      </text>
    </comment>
    <comment ref="B443" authorId="0" shapeId="0" xr:uid="{320A33A0-9A94-46BE-98D1-03A558008410}">
      <text>
        <r>
          <rPr>
            <b/>
            <sz val="9"/>
            <color indexed="81"/>
            <rFont val="Tahoma"/>
            <family val="2"/>
          </rPr>
          <t>Daniele Westig:</t>
        </r>
        <r>
          <rPr>
            <sz val="9"/>
            <color indexed="81"/>
            <rFont val="Tahoma"/>
            <family val="2"/>
          </rPr>
          <t xml:space="preserve">
Comment 17b - Secretariat: section number missing (typo). Secretariat - ok</t>
        </r>
      </text>
    </comment>
    <comment ref="B620" authorId="0" shapeId="0" xr:uid="{A4A4AE5A-6C5F-433F-B277-448CD3ABE55F}">
      <text>
        <r>
          <rPr>
            <b/>
            <sz val="9"/>
            <color indexed="81"/>
            <rFont val="Tahoma"/>
            <family val="2"/>
          </rPr>
          <t>Daniele Westig:</t>
        </r>
        <r>
          <rPr>
            <sz val="9"/>
            <color indexed="81"/>
            <rFont val="Tahoma"/>
            <family val="2"/>
          </rPr>
          <t xml:space="preserve">
Comment 26 - ESG TF in line with amendment proposal in Tab B1. HTT section 20 and 29. Secretariat - ok
Following on further discussions and in alignment with the HDT it was decided to keep the wording as it is now without the addition of "savings" in the title. </t>
        </r>
      </text>
    </comment>
  </commentList>
</comments>
</file>

<file path=xl/sharedStrings.xml><?xml version="1.0" encoding="utf-8"?>
<sst xmlns="http://schemas.openxmlformats.org/spreadsheetml/2006/main" count="5580" uniqueCount="2828">
  <si>
    <t>Country</t>
  </si>
  <si>
    <t>Row</t>
  </si>
  <si>
    <t>Norway</t>
  </si>
  <si>
    <t>Italy</t>
  </si>
  <si>
    <t>G.3.1.1</t>
  </si>
  <si>
    <t>G.5.1.1</t>
  </si>
  <si>
    <t>Sweden</t>
  </si>
  <si>
    <t>M.7A.14.1</t>
  </si>
  <si>
    <t>G.3.2.1</t>
  </si>
  <si>
    <t>G.3.9.2</t>
  </si>
  <si>
    <t>G.3.9.6</t>
  </si>
  <si>
    <t>G.3.13.1</t>
  </si>
  <si>
    <t>Canada</t>
  </si>
  <si>
    <t>Harmonised Transparency Template</t>
  </si>
  <si>
    <t>Index</t>
  </si>
  <si>
    <t>Worksheet A: HTT General</t>
  </si>
  <si>
    <t>Tab 1: Harmonised Transparency Template</t>
  </si>
  <si>
    <t>Worksheet B1: HTT Mortgage Assets</t>
  </si>
  <si>
    <t>Worksheet C: HTT Harmonised Glossary</t>
  </si>
  <si>
    <t>Covered Bond Label Disclaimer</t>
  </si>
  <si>
    <t>Reporting in Domestic Currency</t>
  </si>
  <si>
    <t>CONTENT OF TAB A</t>
  </si>
  <si>
    <t>1. Basic Facts</t>
  </si>
  <si>
    <t>2. Regulatory Summary</t>
  </si>
  <si>
    <t>3. General Cover Pool / Covered Bond Information</t>
  </si>
  <si>
    <t>`</t>
  </si>
  <si>
    <t>5. References to Capital Requirements Regulation (CRR) 129(1)</t>
  </si>
  <si>
    <t>6. Other relevant information</t>
  </si>
  <si>
    <t>Field Number</t>
  </si>
  <si>
    <t>G.1.1.1</t>
  </si>
  <si>
    <t>[For completion]</t>
  </si>
  <si>
    <t>G.1.1.2</t>
  </si>
  <si>
    <t>Issuer Name</t>
  </si>
  <si>
    <t>G.1.1.3</t>
  </si>
  <si>
    <t>Link to Issuer's Website</t>
  </si>
  <si>
    <t>G.1.1.4</t>
  </si>
  <si>
    <t>Cut-off date</t>
  </si>
  <si>
    <t>Optional information e.g. Contact names</t>
  </si>
  <si>
    <t>OG.1.1.2</t>
  </si>
  <si>
    <t>Optional information e.g. Parent name</t>
  </si>
  <si>
    <t>OG.1.1.3</t>
  </si>
  <si>
    <t>OG.1.1.4</t>
  </si>
  <si>
    <t>OG.1.1.5</t>
  </si>
  <si>
    <t>OG.1.1.6</t>
  </si>
  <si>
    <t>OG.1.1.7</t>
  </si>
  <si>
    <t>OG.1.1.8</t>
  </si>
  <si>
    <t>G.2.1.1</t>
  </si>
  <si>
    <t>G.2.1.2</t>
  </si>
  <si>
    <t>CRR Compliance (Y/N)</t>
  </si>
  <si>
    <t>G.2.1.3</t>
  </si>
  <si>
    <t>LCR status</t>
  </si>
  <si>
    <t>OG.2.1.1</t>
  </si>
  <si>
    <t>OG.2.1.2</t>
  </si>
  <si>
    <t>OG.2.1.3</t>
  </si>
  <si>
    <t>OG.2.1.4</t>
  </si>
  <si>
    <t>OG.2.1.5</t>
  </si>
  <si>
    <t>OG.2.1.6</t>
  </si>
  <si>
    <t>1.General Information</t>
  </si>
  <si>
    <t>Nominal (mn)</t>
  </si>
  <si>
    <t>G.3.1.2</t>
  </si>
  <si>
    <t>Outstanding Covered Bonds</t>
  </si>
  <si>
    <t>OG.3.1.1</t>
  </si>
  <si>
    <t>Cover Pool Size [NPV] (mn)</t>
  </si>
  <si>
    <t>OG.3.1.2</t>
  </si>
  <si>
    <t>Outstanding Covered Bonds [NPV] (mn)</t>
  </si>
  <si>
    <t>OG.3.1.3</t>
  </si>
  <si>
    <t xml:space="preserve">2. Over-collateralisation (OC) </t>
  </si>
  <si>
    <t>Purpose</t>
  </si>
  <si>
    <t>OC (%)</t>
  </si>
  <si>
    <t>OG.3.2.1</t>
  </si>
  <si>
    <t>Optional information e.g. Asset Coverage Test (ACT)</t>
  </si>
  <si>
    <t>OG.3.2.2</t>
  </si>
  <si>
    <t>Optional information e.g. OC (NPV basis)</t>
  </si>
  <si>
    <t>OG.3.2.3</t>
  </si>
  <si>
    <t>OG.3.2.4</t>
  </si>
  <si>
    <t>3. Cover Pool Composition</t>
  </si>
  <si>
    <t>% Cover Pool</t>
  </si>
  <si>
    <t>G.3.3.1</t>
  </si>
  <si>
    <t>Mortgages</t>
  </si>
  <si>
    <t>G.3.3.2</t>
  </si>
  <si>
    <t xml:space="preserve">Public Sector </t>
  </si>
  <si>
    <t>G.3.3.3</t>
  </si>
  <si>
    <t>Shipping</t>
  </si>
  <si>
    <t>G.3.3.4</t>
  </si>
  <si>
    <t>Substitute Assets</t>
  </si>
  <si>
    <t>G.3.3.5</t>
  </si>
  <si>
    <t>Other</t>
  </si>
  <si>
    <t>G.3.3.6</t>
  </si>
  <si>
    <t>Total</t>
  </si>
  <si>
    <t>OG.3.3.1</t>
  </si>
  <si>
    <t>o/w [If relevant, please specify]</t>
  </si>
  <si>
    <t>OG.3.3.2</t>
  </si>
  <si>
    <t>OG.3.3.3</t>
  </si>
  <si>
    <t>OG.3.3.4</t>
  </si>
  <si>
    <t>OG.3.3.5</t>
  </si>
  <si>
    <t>OG.3.3.6</t>
  </si>
  <si>
    <t>4. Cover Pool Amortisation Profile</t>
  </si>
  <si>
    <t>% Total Contractual</t>
  </si>
  <si>
    <t>% Total Expected Upon Prepayments</t>
  </si>
  <si>
    <t>G.3.4.1</t>
  </si>
  <si>
    <t>Weighted Average life (in years)</t>
  </si>
  <si>
    <t>By buckets:</t>
  </si>
  <si>
    <t>G.3.4.2</t>
  </si>
  <si>
    <t>G.3.4.3</t>
  </si>
  <si>
    <t>G.3.4.4</t>
  </si>
  <si>
    <t>G.3.4.5</t>
  </si>
  <si>
    <t>G.3.4.6</t>
  </si>
  <si>
    <t>G.3.4.7</t>
  </si>
  <si>
    <t>G.3.4.8</t>
  </si>
  <si>
    <t>G.3.4.9</t>
  </si>
  <si>
    <t>OG.3.4.1</t>
  </si>
  <si>
    <t>o/w 0-1 day</t>
  </si>
  <si>
    <t>OG.3.4.2</t>
  </si>
  <si>
    <t>o/w 0-0.5y</t>
  </si>
  <si>
    <t>OG.3.4.3</t>
  </si>
  <si>
    <t>o/w 0.5-1 y</t>
  </si>
  <si>
    <t>OG.3.4.4</t>
  </si>
  <si>
    <t>o/w 1-1.5y</t>
  </si>
  <si>
    <t>OG.3.4.5</t>
  </si>
  <si>
    <t>o/w 1.5-2 y</t>
  </si>
  <si>
    <t>OG.3.4.6</t>
  </si>
  <si>
    <t>OG.3.4.7</t>
  </si>
  <si>
    <t>OG.3.4.8</t>
  </si>
  <si>
    <t>OG.3.4.9</t>
  </si>
  <si>
    <t>OG.3.4.10</t>
  </si>
  <si>
    <t>5. Maturity of Covered Bonds</t>
  </si>
  <si>
    <t xml:space="preserve">% Total Initial Maturity </t>
  </si>
  <si>
    <t>% Total Extended Maturity</t>
  </si>
  <si>
    <t>G.3.5.1</t>
  </si>
  <si>
    <t>G.3.5.2</t>
  </si>
  <si>
    <t>G.3.5.3</t>
  </si>
  <si>
    <t>G.3.5.4</t>
  </si>
  <si>
    <t>G.3.5.5</t>
  </si>
  <si>
    <t>G.3.5.6</t>
  </si>
  <si>
    <t>G.3.5.7</t>
  </si>
  <si>
    <t>G.3.5.8</t>
  </si>
  <si>
    <t>G.3.5.9</t>
  </si>
  <si>
    <t>G.3.5.10</t>
  </si>
  <si>
    <t>OG.3.5.1</t>
  </si>
  <si>
    <t>OG.3.5.2</t>
  </si>
  <si>
    <t>OG.3.5.3</t>
  </si>
  <si>
    <t>OG.3.5.4</t>
  </si>
  <si>
    <t>OG.3.5.5</t>
  </si>
  <si>
    <t>OG.3.5.6</t>
  </si>
  <si>
    <t>OG.3.5.7</t>
  </si>
  <si>
    <t>OG.3.5.8</t>
  </si>
  <si>
    <t>OG.3.5.9</t>
  </si>
  <si>
    <t>OG.3.5.10</t>
  </si>
  <si>
    <t>Nominal [before hedging] (mn)</t>
  </si>
  <si>
    <t>Nominal [after hedging] (mn)</t>
  </si>
  <si>
    <t>% Total [before]</t>
  </si>
  <si>
    <t>% Total [after]</t>
  </si>
  <si>
    <t>G.3.6.1</t>
  </si>
  <si>
    <t>EUR</t>
  </si>
  <si>
    <t>G.3.6.2</t>
  </si>
  <si>
    <t>G.3.6.3</t>
  </si>
  <si>
    <t>G.3.6.4</t>
  </si>
  <si>
    <t>NOK</t>
  </si>
  <si>
    <t>G.3.6.5</t>
  </si>
  <si>
    <t>G.3.6.6</t>
  </si>
  <si>
    <t>G.3.6.7</t>
  </si>
  <si>
    <t>G.3.6.8</t>
  </si>
  <si>
    <t>BRL</t>
  </si>
  <si>
    <t>G.3.6.9</t>
  </si>
  <si>
    <t>CZK</t>
  </si>
  <si>
    <t>G.3.6.10</t>
  </si>
  <si>
    <t>DKK</t>
  </si>
  <si>
    <t>G.3.6.11</t>
  </si>
  <si>
    <t>HKD</t>
  </si>
  <si>
    <t>G.3.6.12</t>
  </si>
  <si>
    <t>KRW</t>
  </si>
  <si>
    <t>G.3.6.13</t>
  </si>
  <si>
    <t>SEK</t>
  </si>
  <si>
    <t>G.3.6.14</t>
  </si>
  <si>
    <t>SGD</t>
  </si>
  <si>
    <t>G.3.6.15</t>
  </si>
  <si>
    <t>G.3.6.16</t>
  </si>
  <si>
    <t>OG.3.6.1</t>
  </si>
  <si>
    <t>OG.3.6.2</t>
  </si>
  <si>
    <t>OG.3.6.3</t>
  </si>
  <si>
    <t>OG.3.6.4</t>
  </si>
  <si>
    <t>OG.3.6.5</t>
  </si>
  <si>
    <t>OG.3.6.6</t>
  </si>
  <si>
    <t xml:space="preserve">7. Covered Bonds - Currency </t>
  </si>
  <si>
    <t>G.3.7.1</t>
  </si>
  <si>
    <t>G.3.7.2</t>
  </si>
  <si>
    <t>G.3.7.3</t>
  </si>
  <si>
    <t>G.3.7.4</t>
  </si>
  <si>
    <t>G.3.7.5</t>
  </si>
  <si>
    <t>G.3.7.6</t>
  </si>
  <si>
    <t>G.3.7.7</t>
  </si>
  <si>
    <t>G.3.7.8</t>
  </si>
  <si>
    <t>G.3.7.9</t>
  </si>
  <si>
    <t>G.3.7.10</t>
  </si>
  <si>
    <t>G.3.7.11</t>
  </si>
  <si>
    <t>G.3.7.12</t>
  </si>
  <si>
    <t>G.3.7.13</t>
  </si>
  <si>
    <t>G.3.7.14</t>
  </si>
  <si>
    <t>G.3.7.15</t>
  </si>
  <si>
    <t>G.3.7.16</t>
  </si>
  <si>
    <t>OG.3.7.1</t>
  </si>
  <si>
    <t>OG.3.7.2</t>
  </si>
  <si>
    <t>OG.3.7.3</t>
  </si>
  <si>
    <t>OG.3.7.4</t>
  </si>
  <si>
    <t>OG.3.7.5</t>
  </si>
  <si>
    <t>OG.3.7.6</t>
  </si>
  <si>
    <t xml:space="preserve">8. Covered Bonds - Breakdown by interest rate </t>
  </si>
  <si>
    <t>% Covered Bonds</t>
  </si>
  <si>
    <t>G.3.8.1</t>
  </si>
  <si>
    <t>Fixed coupon</t>
  </si>
  <si>
    <t>G.3.8.2</t>
  </si>
  <si>
    <t>Floating coupon</t>
  </si>
  <si>
    <t>G.3.8.3</t>
  </si>
  <si>
    <t>G.3.8.4</t>
  </si>
  <si>
    <t>OG.3.8.1</t>
  </si>
  <si>
    <t>OG.3.8.2</t>
  </si>
  <si>
    <t>OG.3.8.3</t>
  </si>
  <si>
    <t>OG.3.8.4</t>
  </si>
  <si>
    <t>OG.3.8.5</t>
  </si>
  <si>
    <t>9. Substitute Assets - Type</t>
  </si>
  <si>
    <t>% Substitute Assets</t>
  </si>
  <si>
    <t>G.3.9.1</t>
  </si>
  <si>
    <t>Cash</t>
  </si>
  <si>
    <t>G.3.9.3</t>
  </si>
  <si>
    <t>Exposures to central banks</t>
  </si>
  <si>
    <t>G.3.9.4</t>
  </si>
  <si>
    <t>Exposures to credit institutions</t>
  </si>
  <si>
    <t>G.3.9.5</t>
  </si>
  <si>
    <t>OG.3.9.1</t>
  </si>
  <si>
    <t>o/w EU gvts or quasi govts</t>
  </si>
  <si>
    <t>OG.3.9.2</t>
  </si>
  <si>
    <t>o/w third-party countries  Credit Quality Step 1 (CQS1) gvts or quasi govts</t>
  </si>
  <si>
    <t>OG.3.9.3</t>
  </si>
  <si>
    <t>o/w third-party countries Credit Quality Step 2 (CQS2) gvts or quasi govts</t>
  </si>
  <si>
    <t>OG.3.9.4</t>
  </si>
  <si>
    <t>o/w EU central banks</t>
  </si>
  <si>
    <t>OG.3.9.5</t>
  </si>
  <si>
    <t>o/w third-party countries Credit Quality Step 1 (CQS1) central banks</t>
  </si>
  <si>
    <t>OG.3.9.6</t>
  </si>
  <si>
    <t>o/w third-party countries Credit Quality Step 2 (CQS2) central banks</t>
  </si>
  <si>
    <t>OG.3.9.7</t>
  </si>
  <si>
    <t>o/w CQS1 credit institutions</t>
  </si>
  <si>
    <t>OG.3.9.8</t>
  </si>
  <si>
    <t>o/w CQS2 credit institutions</t>
  </si>
  <si>
    <t>OG.3.9.9</t>
  </si>
  <si>
    <t>OG.3.9.10</t>
  </si>
  <si>
    <t>OG.3.9.11</t>
  </si>
  <si>
    <t>OG.3.9.12</t>
  </si>
  <si>
    <t>10. Substitute Assets - Country</t>
  </si>
  <si>
    <t>G.3.10.1</t>
  </si>
  <si>
    <t>Domestic (Country of Issuer)</t>
  </si>
  <si>
    <t>G.3.10.2</t>
  </si>
  <si>
    <t>Eurozone</t>
  </si>
  <si>
    <t>G.3.10.3</t>
  </si>
  <si>
    <t>Rest of European Union (EU)</t>
  </si>
  <si>
    <t>G.3.10.4</t>
  </si>
  <si>
    <t>European Economic Area (not member of EU)</t>
  </si>
  <si>
    <t>G.3.10.5</t>
  </si>
  <si>
    <t>Switzerland</t>
  </si>
  <si>
    <t>G.3.10.6</t>
  </si>
  <si>
    <t>Australia</t>
  </si>
  <si>
    <t>G.3.10.7</t>
  </si>
  <si>
    <t>Brazil</t>
  </si>
  <si>
    <t>G.3.10.8</t>
  </si>
  <si>
    <t>G.3.10.9</t>
  </si>
  <si>
    <t>Japan</t>
  </si>
  <si>
    <t>G.3.10.10</t>
  </si>
  <si>
    <t>Korea</t>
  </si>
  <si>
    <t>G.3.10.11</t>
  </si>
  <si>
    <t>New Zealand</t>
  </si>
  <si>
    <t>G.3.10.12</t>
  </si>
  <si>
    <t>Singapore</t>
  </si>
  <si>
    <t>G.3.10.13</t>
  </si>
  <si>
    <t>US</t>
  </si>
  <si>
    <t>G.3.10.14</t>
  </si>
  <si>
    <t>G.3.10.15</t>
  </si>
  <si>
    <t>Total EU</t>
  </si>
  <si>
    <t>G.3.10.16</t>
  </si>
  <si>
    <t>OG.3.10.1</t>
  </si>
  <si>
    <t>OG.3.10.2</t>
  </si>
  <si>
    <t>OG.3.10.3</t>
  </si>
  <si>
    <t>OG.3.10.4</t>
  </si>
  <si>
    <t>OG.3.10.5</t>
  </si>
  <si>
    <t>OG.3.10.6</t>
  </si>
  <si>
    <t>OG.3.10.7</t>
  </si>
  <si>
    <t xml:space="preserve">11. Liquid Assets </t>
  </si>
  <si>
    <t>G.3.11.1</t>
  </si>
  <si>
    <t>Substitute and other marketable assets</t>
  </si>
  <si>
    <t>G.3.11.2</t>
  </si>
  <si>
    <t>Central bank eligible assets</t>
  </si>
  <si>
    <t>G.3.11.3</t>
  </si>
  <si>
    <t>G.3.11.4</t>
  </si>
  <si>
    <t>OG.3.11.1</t>
  </si>
  <si>
    <t>OG.3.11.2</t>
  </si>
  <si>
    <t>OG.3.11.3</t>
  </si>
  <si>
    <t>OG.3.11.4</t>
  </si>
  <si>
    <t>OG.3.11.5</t>
  </si>
  <si>
    <t>OG.3.11.6</t>
  </si>
  <si>
    <t>OG.3.11.7</t>
  </si>
  <si>
    <t xml:space="preserve">12. Bond List </t>
  </si>
  <si>
    <t>G.3.12.1</t>
  </si>
  <si>
    <t xml:space="preserve">Bond list </t>
  </si>
  <si>
    <t>13. Derivatives &amp; Swaps</t>
  </si>
  <si>
    <t>G.3.13.2</t>
  </si>
  <si>
    <t>Type of interest rate swaps (intra-group, external or both)</t>
  </si>
  <si>
    <t>G.3.13.3</t>
  </si>
  <si>
    <t>Type of currency rate swaps (intra-group, external or both)</t>
  </si>
  <si>
    <t>OG.3.13.1</t>
  </si>
  <si>
    <t>NPV of Derivatives in the cover pool (mn)</t>
  </si>
  <si>
    <t>OG.3.13.2</t>
  </si>
  <si>
    <t>Derivatives outside the cover pool [notional] (mn)</t>
  </si>
  <si>
    <t>OG.3.13.3</t>
  </si>
  <si>
    <t>NPV of Derivatives outside the cover pool (mn)</t>
  </si>
  <si>
    <t>OG.3.13.4</t>
  </si>
  <si>
    <t>OG.3.13.5</t>
  </si>
  <si>
    <t>G.4.1.1</t>
  </si>
  <si>
    <t>G.4.1.2</t>
  </si>
  <si>
    <t>G.4.1.3</t>
  </si>
  <si>
    <t>G.4.1.4</t>
  </si>
  <si>
    <t>G.4.1.5</t>
  </si>
  <si>
    <t>G.4.1.6</t>
  </si>
  <si>
    <t>G.4.1.7</t>
  </si>
  <si>
    <t>G.4.1.8</t>
  </si>
  <si>
    <t>G.4.1.9</t>
  </si>
  <si>
    <t>G.4.1.10</t>
  </si>
  <si>
    <t>G.4.1.11</t>
  </si>
  <si>
    <t>G.4.1.12</t>
  </si>
  <si>
    <t>G.4.1.13</t>
  </si>
  <si>
    <t>OG.4.1.1</t>
  </si>
  <si>
    <t>OG.4.1.2</t>
  </si>
  <si>
    <t>OG.4.1.3</t>
  </si>
  <si>
    <t>OG.5.1.1</t>
  </si>
  <si>
    <t>OG.5.1.2</t>
  </si>
  <si>
    <t>OG.5.1.3</t>
  </si>
  <si>
    <t>OG.5.1.4</t>
  </si>
  <si>
    <t>1. Optional information e.g. Rating triggers</t>
  </si>
  <si>
    <t>OG.6.1.1</t>
  </si>
  <si>
    <t>NPV Test (passed/failed)</t>
  </si>
  <si>
    <t>OG.6.1.2</t>
  </si>
  <si>
    <t>Interest Covereage Test (passe/failed)</t>
  </si>
  <si>
    <t>OG.6.1.3</t>
  </si>
  <si>
    <t xml:space="preserve">Cash Manager </t>
  </si>
  <si>
    <t>OG.6.1.4</t>
  </si>
  <si>
    <t>Account Bank</t>
  </si>
  <si>
    <t>OG.6.1.5</t>
  </si>
  <si>
    <t>Stand-by Account Bank</t>
  </si>
  <si>
    <t>OG.6.1.6</t>
  </si>
  <si>
    <t xml:space="preserve">Servicer </t>
  </si>
  <si>
    <t>OG.6.1.7</t>
  </si>
  <si>
    <t xml:space="preserve">Interest Rate Swap Provider </t>
  </si>
  <si>
    <t>OG.6.1.8</t>
  </si>
  <si>
    <t xml:space="preserve">Covered Bond Swap Provider </t>
  </si>
  <si>
    <t>OG.6.1.9</t>
  </si>
  <si>
    <t>Paying Agent</t>
  </si>
  <si>
    <t>OG.6.1.10</t>
  </si>
  <si>
    <t>Other optional/relevant information</t>
  </si>
  <si>
    <t>OG.6.1.11</t>
  </si>
  <si>
    <t>OG.6.1.12</t>
  </si>
  <si>
    <t>OG.6.1.13</t>
  </si>
  <si>
    <t>OG.6.1.14</t>
  </si>
  <si>
    <t>OG.6.1.15</t>
  </si>
  <si>
    <t>OG.6.1.16</t>
  </si>
  <si>
    <t>OG.6.1.17</t>
  </si>
  <si>
    <t>OG.6.1.18</t>
  </si>
  <si>
    <t>OG.6.1.19</t>
  </si>
  <si>
    <t>OG.6.1.20</t>
  </si>
  <si>
    <t>OG.6.1.21</t>
  </si>
  <si>
    <t>OG.6.1.22</t>
  </si>
  <si>
    <t>OG.6.1.23</t>
  </si>
  <si>
    <t>OG.6.1.24</t>
  </si>
  <si>
    <t>OG.6.1.25</t>
  </si>
  <si>
    <t>OG.6.1.26</t>
  </si>
  <si>
    <t>OG.6.1.27</t>
  </si>
  <si>
    <t>OG.6.1.28</t>
  </si>
  <si>
    <t>OG.6.1.29</t>
  </si>
  <si>
    <t>OG.6.1.30</t>
  </si>
  <si>
    <t>OG.6.1.31</t>
  </si>
  <si>
    <t>OG.6.1.32</t>
  </si>
  <si>
    <t>OG.6.1.33</t>
  </si>
  <si>
    <t>OG.6.1.34</t>
  </si>
  <si>
    <t>OG.6.1.35</t>
  </si>
  <si>
    <t>OG.6.1.36</t>
  </si>
  <si>
    <t>OG.6.1.37</t>
  </si>
  <si>
    <t>OG.6.1.38</t>
  </si>
  <si>
    <t>OG.6.1.39</t>
  </si>
  <si>
    <t>OG.6.1.40</t>
  </si>
  <si>
    <t>OG.6.1.41</t>
  </si>
  <si>
    <t>OG.6.1.42</t>
  </si>
  <si>
    <t>OG.6.1.43</t>
  </si>
  <si>
    <t>OG.6.1.44</t>
  </si>
  <si>
    <t>OG.6.1.45</t>
  </si>
  <si>
    <t>B1. Harmonised Transparency Template - Mortgage Assets</t>
  </si>
  <si>
    <t>CONTENT OF TAB B1</t>
  </si>
  <si>
    <t>7. Mortgage Assets</t>
  </si>
  <si>
    <t>7.A Residential Cover Pool</t>
  </si>
  <si>
    <t>7.B Commercial Cover Pool</t>
  </si>
  <si>
    <t>1. Property Type Information</t>
  </si>
  <si>
    <t>% Total Mortgages</t>
  </si>
  <si>
    <t>M.7.1.1</t>
  </si>
  <si>
    <t>Residential</t>
  </si>
  <si>
    <t>M.7.1.2</t>
  </si>
  <si>
    <t>Commercial</t>
  </si>
  <si>
    <t>M.7.1.3</t>
  </si>
  <si>
    <t>M.7.1.4</t>
  </si>
  <si>
    <t>OM.7.1.1</t>
  </si>
  <si>
    <t>o/w Housing Cooperatives / Multi-family assets</t>
  </si>
  <si>
    <t>OM.7.1.2</t>
  </si>
  <si>
    <t>OM.7.1.3</t>
  </si>
  <si>
    <t>OM.7.1.4</t>
  </si>
  <si>
    <t>OM.7.1.5</t>
  </si>
  <si>
    <t>OM.7.1.6</t>
  </si>
  <si>
    <t>OM.7.1.7</t>
  </si>
  <si>
    <t>OM.7.1.8</t>
  </si>
  <si>
    <t>OM.7.1.9</t>
  </si>
  <si>
    <t>OM.7.1.10</t>
  </si>
  <si>
    <t>OM.7.1.11</t>
  </si>
  <si>
    <t>2. General Information</t>
  </si>
  <si>
    <t>Residential Loans</t>
  </si>
  <si>
    <t>Commercial Loans</t>
  </si>
  <si>
    <t>Total Mortgages</t>
  </si>
  <si>
    <t>M.7.2.1</t>
  </si>
  <si>
    <t>Number of mortgage loans</t>
  </si>
  <si>
    <t>OM.7.2.1</t>
  </si>
  <si>
    <t>Optional information eg, Number of borrowers</t>
  </si>
  <si>
    <t>OM.7.2.2</t>
  </si>
  <si>
    <t>Optional information eg, Number of guarantors</t>
  </si>
  <si>
    <t>OM.7.2.3</t>
  </si>
  <si>
    <t>OM.7.2.4</t>
  </si>
  <si>
    <t>3. Concentration Risks</t>
  </si>
  <si>
    <t>% Residential Loans</t>
  </si>
  <si>
    <t>% Commercial Loans</t>
  </si>
  <si>
    <t>M.7.3.1</t>
  </si>
  <si>
    <t xml:space="preserve">10 largest exposures </t>
  </si>
  <si>
    <t>OM.7.3.1</t>
  </si>
  <si>
    <t>OM.7.3.2</t>
  </si>
  <si>
    <t>OM.7.3.3</t>
  </si>
  <si>
    <t>OM.7.3.4</t>
  </si>
  <si>
    <t>OM.7.3.5</t>
  </si>
  <si>
    <t>OM.7.3.6</t>
  </si>
  <si>
    <t xml:space="preserve">4. Breakdown by Geography </t>
  </si>
  <si>
    <t>M.7.4.1</t>
  </si>
  <si>
    <t>European Union</t>
  </si>
  <si>
    <t>M.7.4.2</t>
  </si>
  <si>
    <t>Austria</t>
  </si>
  <si>
    <t>M.7.4.3</t>
  </si>
  <si>
    <t>Belgium</t>
  </si>
  <si>
    <t>M.7.4.4</t>
  </si>
  <si>
    <t>Bulgaria</t>
  </si>
  <si>
    <t>M.7.4.5</t>
  </si>
  <si>
    <t>Croatia</t>
  </si>
  <si>
    <t>M.7.4.6</t>
  </si>
  <si>
    <t>Cyprus</t>
  </si>
  <si>
    <t>M.7.4.7</t>
  </si>
  <si>
    <t>M.7.4.8</t>
  </si>
  <si>
    <t>Denmark</t>
  </si>
  <si>
    <t>M.7.4.9</t>
  </si>
  <si>
    <t>Estonia</t>
  </si>
  <si>
    <t>M.7.4.10</t>
  </si>
  <si>
    <t>Finland</t>
  </si>
  <si>
    <t>M.7.4.11</t>
  </si>
  <si>
    <t>France</t>
  </si>
  <si>
    <t>M.7.4.12</t>
  </si>
  <si>
    <t>Germany</t>
  </si>
  <si>
    <t>M.7.4.13</t>
  </si>
  <si>
    <t>Greece</t>
  </si>
  <si>
    <t>M.7.4.14</t>
  </si>
  <si>
    <t>Netherlands</t>
  </si>
  <si>
    <t>M.7.4.15</t>
  </si>
  <si>
    <t>Hungary</t>
  </si>
  <si>
    <t>M.7.4.16</t>
  </si>
  <si>
    <t>Ireland</t>
  </si>
  <si>
    <t>M.7.4.17</t>
  </si>
  <si>
    <t>M.7.4.18</t>
  </si>
  <si>
    <t>Latvia</t>
  </si>
  <si>
    <t>M.7.4.19</t>
  </si>
  <si>
    <t>Lithuania</t>
  </si>
  <si>
    <t>M.7.4.20</t>
  </si>
  <si>
    <t>Luxembourg</t>
  </si>
  <si>
    <t>M.7.4.21</t>
  </si>
  <si>
    <t>Malta</t>
  </si>
  <si>
    <t>M.7.4.22</t>
  </si>
  <si>
    <t>Poland</t>
  </si>
  <si>
    <t>M.7.4.23</t>
  </si>
  <si>
    <t>Portugal</t>
  </si>
  <si>
    <t>M.7.4.24</t>
  </si>
  <si>
    <t>Romania</t>
  </si>
  <si>
    <t>M.7.4.25</t>
  </si>
  <si>
    <t>Slovakia</t>
  </si>
  <si>
    <t>M.7.4.26</t>
  </si>
  <si>
    <t>Slovenia</t>
  </si>
  <si>
    <t>M.7.4.27</t>
  </si>
  <si>
    <t>Spain</t>
  </si>
  <si>
    <t>M.7.4.28</t>
  </si>
  <si>
    <t>M.7.4.29</t>
  </si>
  <si>
    <t>United Kingdom</t>
  </si>
  <si>
    <t>M.7.4.30</t>
  </si>
  <si>
    <t>M.7.4.31</t>
  </si>
  <si>
    <t>Iceland</t>
  </si>
  <si>
    <t>M.7.4.32</t>
  </si>
  <si>
    <t>Liechtenstein</t>
  </si>
  <si>
    <t>M.7.4.34</t>
  </si>
  <si>
    <t>M.7.4.35</t>
  </si>
  <si>
    <t>M.7.4.36</t>
  </si>
  <si>
    <t>M.7.4.37</t>
  </si>
  <si>
    <t>M.7.4.38</t>
  </si>
  <si>
    <t>M.7.4.39</t>
  </si>
  <si>
    <t>M.7.4.40</t>
  </si>
  <si>
    <t>M.7.4.41</t>
  </si>
  <si>
    <t>M.7.4.42</t>
  </si>
  <si>
    <t>M.7.4.43</t>
  </si>
  <si>
    <t>M.7.4.44</t>
  </si>
  <si>
    <t>OM.7.4.1</t>
  </si>
  <si>
    <t>OM.7.4.2</t>
  </si>
  <si>
    <t>OM.7.4.3</t>
  </si>
  <si>
    <t>OM.7.4.4</t>
  </si>
  <si>
    <t>OM.7.4.5</t>
  </si>
  <si>
    <t>OM.7.4.6</t>
  </si>
  <si>
    <t>OM.7.4.7</t>
  </si>
  <si>
    <t>OM.7.4.8</t>
  </si>
  <si>
    <t>OM.7.4.9</t>
  </si>
  <si>
    <t>OM.7.4.10</t>
  </si>
  <si>
    <t>M.7.5.1</t>
  </si>
  <si>
    <t>TBC at a country level</t>
  </si>
  <si>
    <t>M.7.5.2</t>
  </si>
  <si>
    <t>M.7.5.3</t>
  </si>
  <si>
    <t>M.7.5.4</t>
  </si>
  <si>
    <t>M.7.5.5</t>
  </si>
  <si>
    <t>M.7.5.6</t>
  </si>
  <si>
    <t>M.7.5.7</t>
  </si>
  <si>
    <t>M.7.5.8</t>
  </si>
  <si>
    <t>M.7.5.9</t>
  </si>
  <si>
    <t>M.7.5.10</t>
  </si>
  <si>
    <t>M.7.5.11</t>
  </si>
  <si>
    <t>M.7.5.12</t>
  </si>
  <si>
    <t>M.7.5.13</t>
  </si>
  <si>
    <t>M.7.5.14</t>
  </si>
  <si>
    <t>M.7.5.15</t>
  </si>
  <si>
    <t>M.7.5.16</t>
  </si>
  <si>
    <t>M.7.5.17</t>
  </si>
  <si>
    <t>M.7.5.18</t>
  </si>
  <si>
    <t>M.7.5.19</t>
  </si>
  <si>
    <t>M.7.5.20</t>
  </si>
  <si>
    <t>M.7.5.21</t>
  </si>
  <si>
    <t>M.7.5.22</t>
  </si>
  <si>
    <t>M.7.5.23</t>
  </si>
  <si>
    <t>M.7.5.24</t>
  </si>
  <si>
    <t>M.7.5.25</t>
  </si>
  <si>
    <t>M.7.5.26</t>
  </si>
  <si>
    <t>M.7.5.27</t>
  </si>
  <si>
    <t>M.7.5.28</t>
  </si>
  <si>
    <t>M.7.5.29</t>
  </si>
  <si>
    <t>M.7.5.30</t>
  </si>
  <si>
    <t>M.7.5.31</t>
  </si>
  <si>
    <t>6. Breakdown by Interest Rate</t>
  </si>
  <si>
    <t>M.7.6.1</t>
  </si>
  <si>
    <t>Fixed rate</t>
  </si>
  <si>
    <t>M.7.6.2</t>
  </si>
  <si>
    <t>Floating rate</t>
  </si>
  <si>
    <t>M.7.6.3</t>
  </si>
  <si>
    <t>OM.7.6.1</t>
  </si>
  <si>
    <t>OM.7.6.2</t>
  </si>
  <si>
    <t>OM.7.6.3</t>
  </si>
  <si>
    <t>OM.7.6.4</t>
  </si>
  <si>
    <t>OM.7.6.5</t>
  </si>
  <si>
    <t>OM.7.6.6</t>
  </si>
  <si>
    <t>7. Breakdown by Repayment Type</t>
  </si>
  <si>
    <t>M.7.7.1</t>
  </si>
  <si>
    <t>Bullet / interest only</t>
  </si>
  <si>
    <t>M.7.7.2</t>
  </si>
  <si>
    <t>Amortising</t>
  </si>
  <si>
    <t>M.7.7.3</t>
  </si>
  <si>
    <t>OM.7.7.1</t>
  </si>
  <si>
    <t>OM.7.7.2</t>
  </si>
  <si>
    <t>OM.7.7.3</t>
  </si>
  <si>
    <t>OM.7.7.4</t>
  </si>
  <si>
    <t>OM.7.7.5</t>
  </si>
  <si>
    <t>OM.7.7.6</t>
  </si>
  <si>
    <t xml:space="preserve">8. Loan Seasoning </t>
  </si>
  <si>
    <t>M.7.8.1</t>
  </si>
  <si>
    <t>Up to 12months</t>
  </si>
  <si>
    <t>M.7.8.2</t>
  </si>
  <si>
    <t>≥  12 - ≤ 24 months</t>
  </si>
  <si>
    <t>M.7.8.3</t>
  </si>
  <si>
    <t>≥ 24 - ≤ 36 months</t>
  </si>
  <si>
    <t>M.7.8.4</t>
  </si>
  <si>
    <t>≥ 36 - ≤ 60 months</t>
  </si>
  <si>
    <t>M.7.8.5</t>
  </si>
  <si>
    <t>≥ 60 months</t>
  </si>
  <si>
    <t>OM.7.8.1</t>
  </si>
  <si>
    <t>OM.7.8.2</t>
  </si>
  <si>
    <t>OM.7.8.3</t>
  </si>
  <si>
    <t>OM.7.8.4</t>
  </si>
  <si>
    <t>9. Non-Performing Loans (NPLs)</t>
  </si>
  <si>
    <t>M.7.9.1</t>
  </si>
  <si>
    <t>% NPLs</t>
  </si>
  <si>
    <t>OM.7.9.1</t>
  </si>
  <si>
    <t>OM.7.9.2</t>
  </si>
  <si>
    <t>OM.7.9.3</t>
  </si>
  <si>
    <t>10. Loan Size Information</t>
  </si>
  <si>
    <t>Nominal</t>
  </si>
  <si>
    <t>Number of Loans</t>
  </si>
  <si>
    <t>% No. of Loans</t>
  </si>
  <si>
    <t>M.7A.10.1</t>
  </si>
  <si>
    <t>Average loan size (000s)</t>
  </si>
  <si>
    <t>By buckets (mn):</t>
  </si>
  <si>
    <t>M.7A.10.2</t>
  </si>
  <si>
    <t>M.7A.10.3</t>
  </si>
  <si>
    <t>M.7A.10.4</t>
  </si>
  <si>
    <t>M.7A.10.5</t>
  </si>
  <si>
    <t>M.7A.10.6</t>
  </si>
  <si>
    <t>M.7A.10.7</t>
  </si>
  <si>
    <t>M.7A.10.8</t>
  </si>
  <si>
    <t>M.7A.10.9</t>
  </si>
  <si>
    <t>M.7A.10.10</t>
  </si>
  <si>
    <t>M.7A.10.11</t>
  </si>
  <si>
    <t>M.7A.10.12</t>
  </si>
  <si>
    <t>M.7A.10.13</t>
  </si>
  <si>
    <t>M.7A.10.14</t>
  </si>
  <si>
    <t>M.7A.10.15</t>
  </si>
  <si>
    <t>M.7A.10.16</t>
  </si>
  <si>
    <t>M.7A.10.17</t>
  </si>
  <si>
    <t>M.7A.10.18</t>
  </si>
  <si>
    <t>M.7A.10.19</t>
  </si>
  <si>
    <t>M.7A.10.20</t>
  </si>
  <si>
    <t>M.7A.10.21</t>
  </si>
  <si>
    <t>M.7A.10.22</t>
  </si>
  <si>
    <t>M.7A.10.23</t>
  </si>
  <si>
    <t>M.7A.10.24</t>
  </si>
  <si>
    <t>M.7A.10.25</t>
  </si>
  <si>
    <t>M.7A.10.26</t>
  </si>
  <si>
    <t>11. Loan to Value (LTV) Information - UNINDEXED</t>
  </si>
  <si>
    <t>M.7A.11.1</t>
  </si>
  <si>
    <t>Weighted Average LTV (%)</t>
  </si>
  <si>
    <t>By LTV buckets (mn):</t>
  </si>
  <si>
    <t>M.7A.11.2</t>
  </si>
  <si>
    <t>&gt;0 - &lt;=40 %</t>
  </si>
  <si>
    <t>M.7A.11.3</t>
  </si>
  <si>
    <t>&gt;40 - &lt;=50 %</t>
  </si>
  <si>
    <t>M.7A.11.4</t>
  </si>
  <si>
    <t>&gt;50 - &lt;=60 %</t>
  </si>
  <si>
    <t>M.7A.11.5</t>
  </si>
  <si>
    <t>&gt;60 - &lt;=70 %</t>
  </si>
  <si>
    <t>M.7A.11.6</t>
  </si>
  <si>
    <t>&gt;70 - &lt;=80 %</t>
  </si>
  <si>
    <t>M.7A.11.7</t>
  </si>
  <si>
    <t>&gt;80 - &lt;=90 %</t>
  </si>
  <si>
    <t>M.7A.11.8</t>
  </si>
  <si>
    <t>&gt;90 - &lt;=100 %</t>
  </si>
  <si>
    <t>M.7A.11.9</t>
  </si>
  <si>
    <t>&gt;100%</t>
  </si>
  <si>
    <t>M.7A.11.10</t>
  </si>
  <si>
    <t>OM.7A.11.1</t>
  </si>
  <si>
    <t>o/w &gt;100 - &lt;=110 %</t>
  </si>
  <si>
    <t>OM.7A.11.2</t>
  </si>
  <si>
    <t>o/w &gt;110 - &lt;=120 %</t>
  </si>
  <si>
    <t>OM.7A.11.3</t>
  </si>
  <si>
    <t>o/w &gt;120 - &lt;=130 %</t>
  </si>
  <si>
    <t>OM.7A.11.4</t>
  </si>
  <si>
    <t>o/w &gt;130 - &lt;=140 %</t>
  </si>
  <si>
    <t>OM.7A.11.5</t>
  </si>
  <si>
    <t>o/w &gt;140 - &lt;=150 %</t>
  </si>
  <si>
    <t>OM.7A.11.6</t>
  </si>
  <si>
    <t>o/w &gt;150 %</t>
  </si>
  <si>
    <t>OM.7A.11.7</t>
  </si>
  <si>
    <t>OM.7A.11.8</t>
  </si>
  <si>
    <t>OM.7A.11.9</t>
  </si>
  <si>
    <t xml:space="preserve">12. Loan to Value (LTV) Information - INDEXED </t>
  </si>
  <si>
    <t>M.7A.12.1</t>
  </si>
  <si>
    <t>M.7A.12.2</t>
  </si>
  <si>
    <t>M.7A.12.3</t>
  </si>
  <si>
    <t>M.7A.12.4</t>
  </si>
  <si>
    <t>M.7A.12.5</t>
  </si>
  <si>
    <t>M.7A.12.6</t>
  </si>
  <si>
    <t>M.7A.12.7</t>
  </si>
  <si>
    <t>M.7A.12.8</t>
  </si>
  <si>
    <t>M.7A.12.9</t>
  </si>
  <si>
    <t>M.7A.12.10</t>
  </si>
  <si>
    <t>OM.7A.12.1</t>
  </si>
  <si>
    <t>OM.7A.12.2</t>
  </si>
  <si>
    <t>OM.7A.12.3</t>
  </si>
  <si>
    <t>OM.7A.12.4</t>
  </si>
  <si>
    <t>OM.7A.12.5</t>
  </si>
  <si>
    <t>OM.7A.12.6</t>
  </si>
  <si>
    <t>OM.7A.12.7</t>
  </si>
  <si>
    <t>OM.7A.12.8</t>
  </si>
  <si>
    <t>OM.7A.12.9</t>
  </si>
  <si>
    <t>13. Breakdown by type</t>
  </si>
  <si>
    <t>M.7A.13.1</t>
  </si>
  <si>
    <t>Owner occupied</t>
  </si>
  <si>
    <t>M.7A.13.2</t>
  </si>
  <si>
    <t>Second home/Holiday houses</t>
  </si>
  <si>
    <t>M.7A.13.3</t>
  </si>
  <si>
    <t>Buy-to-let/Non-owner occupied</t>
  </si>
  <si>
    <t>M.7A.13.4</t>
  </si>
  <si>
    <t>OM.7A.13.1</t>
  </si>
  <si>
    <t>OM.7A.13.2</t>
  </si>
  <si>
    <t>o/w Private rental</t>
  </si>
  <si>
    <t>OM.7A.13.3</t>
  </si>
  <si>
    <t xml:space="preserve">o/w Multi-family housing </t>
  </si>
  <si>
    <t>OM.7A.13.4</t>
  </si>
  <si>
    <t xml:space="preserve">o/w Buildings under construction </t>
  </si>
  <si>
    <t>OM.7A.13.5</t>
  </si>
  <si>
    <t>o/w Buildings land</t>
  </si>
  <si>
    <t>OM.7A.13.6</t>
  </si>
  <si>
    <t>OM.7A.13.7</t>
  </si>
  <si>
    <t>OM.7A.13.8</t>
  </si>
  <si>
    <t>OM.7A.13.9</t>
  </si>
  <si>
    <t>OM.7A.13.10</t>
  </si>
  <si>
    <t>14. Loan by Ranking</t>
  </si>
  <si>
    <t>M.7A.14.2</t>
  </si>
  <si>
    <t>Guaranteed</t>
  </si>
  <si>
    <t>M.7A.14.3</t>
  </si>
  <si>
    <t>OM.7A.14.1</t>
  </si>
  <si>
    <t>OM.7A.14.2</t>
  </si>
  <si>
    <t>OM.7A.14.3</t>
  </si>
  <si>
    <t>OM.7A.14.4</t>
  </si>
  <si>
    <t>OM.7A.14.5</t>
  </si>
  <si>
    <t>OM.7A.14.6</t>
  </si>
  <si>
    <t>% Commercial loans</t>
  </si>
  <si>
    <t>Retail</t>
  </si>
  <si>
    <t>Office</t>
  </si>
  <si>
    <t>Hotel/Tourism</t>
  </si>
  <si>
    <t>Shopping malls</t>
  </si>
  <si>
    <t>Industry</t>
  </si>
  <si>
    <t>Agriculture</t>
  </si>
  <si>
    <t>Other commercially used</t>
  </si>
  <si>
    <t>Land</t>
  </si>
  <si>
    <t>1. General Information</t>
  </si>
  <si>
    <t>% Public Sector Assets</t>
  </si>
  <si>
    <t>% Shipping Loans</t>
  </si>
  <si>
    <t>C. Harmonised Transparency Template - Glossary</t>
  </si>
  <si>
    <t>The definitions below reflect the national specificities</t>
  </si>
  <si>
    <t>1. Glossary - Standard Harmonised Items</t>
  </si>
  <si>
    <t>HG.1.1</t>
  </si>
  <si>
    <t>HG.1.2</t>
  </si>
  <si>
    <t>HG.1.3</t>
  </si>
  <si>
    <t>HG.1.4</t>
  </si>
  <si>
    <t>Interest Rate Types</t>
  </si>
  <si>
    <t>HG.1.5</t>
  </si>
  <si>
    <t>HG.1.6</t>
  </si>
  <si>
    <t xml:space="preserve">Maturity Buckets of Covered Bonds [i.e. how is the contractual and/or expected maturity defined? What maturity structure (hard bullet, soft bullet, conditional pass through)? Under what conditions/circumstances? Etc.] </t>
  </si>
  <si>
    <t>HG.1.7</t>
  </si>
  <si>
    <t>LTVs: Definition</t>
  </si>
  <si>
    <t>HG.1.8</t>
  </si>
  <si>
    <t>LTVs: Calculation of property/shipping value</t>
  </si>
  <si>
    <t>HG.1.9</t>
  </si>
  <si>
    <t>LTVs: Applied property/shipping valuation techniques, including whether use of index, Automated Valuation Model (AVM) or on-site audits</t>
  </si>
  <si>
    <t>HG.1.10</t>
  </si>
  <si>
    <t>LTVs: Frequency and time of last valuation</t>
  </si>
  <si>
    <t>HG.1.11</t>
  </si>
  <si>
    <t>Explain how mortgage types are defined whether for residential housing, multi-family housing, commercial real estate, etc. Same for shipping where relecvant</t>
  </si>
  <si>
    <t>HG.1.12</t>
  </si>
  <si>
    <t>Hedging Strategy (please explain how you address interest rate and currency risk)</t>
  </si>
  <si>
    <t>HG.1.13</t>
  </si>
  <si>
    <t>Non-performing loans</t>
  </si>
  <si>
    <t>OHG.1.1</t>
  </si>
  <si>
    <t>NPV assumptions (when stated)</t>
  </si>
  <si>
    <t>OHG.1.2</t>
  </si>
  <si>
    <t>OHG.1.3</t>
  </si>
  <si>
    <t>OHG.1.4</t>
  </si>
  <si>
    <t>OHG.1.5</t>
  </si>
  <si>
    <t>Value</t>
  </si>
  <si>
    <t>HG.2.1</t>
  </si>
  <si>
    <t xml:space="preserve">Not applicable for the jurisdiction </t>
  </si>
  <si>
    <t>ND1</t>
  </si>
  <si>
    <t>HG.2.2</t>
  </si>
  <si>
    <t>Not relevant for the issuer and/or CB programme at the present time</t>
  </si>
  <si>
    <t>ND2</t>
  </si>
  <si>
    <t>HG.2.3</t>
  </si>
  <si>
    <t>Not available at the present time</t>
  </si>
  <si>
    <t>ND3</t>
  </si>
  <si>
    <t>OHG.2.1</t>
  </si>
  <si>
    <t>OHG.2.2</t>
  </si>
  <si>
    <t>HG.3.1</t>
  </si>
  <si>
    <t>Other definitions deemed relevant</t>
  </si>
  <si>
    <t>OHG.3.1</t>
  </si>
  <si>
    <t>OHG.3.2</t>
  </si>
  <si>
    <t>OHG.3.3</t>
  </si>
  <si>
    <t xml:space="preserve">Disclaimer - Important notices </t>
  </si>
  <si>
    <t>(i) The Product Information displayed on this Site has been uploaded by the Issuers of the relevant Products. None of the information displayed on this Site shall form the basis of any contract. Any User of this Site will be required to acknowledge that it has not relied on, or been induced to enter into any contract by, any representation or warranty.</t>
  </si>
  <si>
    <t>(ii) The Covered Bond Label Foundation has not independently verified the Product Information displayed on this Site. Accordingly, no representation, warranty or undertaking, express or implied, is made, and no responsibility is accepted, by the Covered Bond Label Foundation as to or in relation to the accuracy or completeness or otherwise of such Product Information."</t>
  </si>
  <si>
    <t>(iii) The information provided on or accessible through the Site is not intended for distribution to, or use by, any person or entity in any jurisdiction where such distribution or use would be contrary to local law, or which would subject us or any Issuer, to any authorisation, registration or other requirement within such jurisdiction. You agree not to use or export the information or materials available on or through this Site in violation of laws in your jurisdiction.</t>
  </si>
  <si>
    <t>TERMS OF USE</t>
  </si>
  <si>
    <r>
      <t>The Site is intended for use as a directory of information relating to certain covered bond products ("</t>
    </r>
    <r>
      <rPr>
        <b/>
        <sz val="13"/>
        <color rgb="FF1E1B1D"/>
        <rFont val="Calibri"/>
        <family val="2"/>
        <scheme val="minor"/>
      </rPr>
      <t>Products</t>
    </r>
    <r>
      <rPr>
        <sz val="13"/>
        <color rgb="FF1E1B1D"/>
        <rFont val="Calibri"/>
        <family val="2"/>
        <scheme val="minor"/>
      </rPr>
      <t>") (the "</t>
    </r>
    <r>
      <rPr>
        <b/>
        <sz val="13"/>
        <color rgb="FF1E1B1D"/>
        <rFont val="Calibri"/>
        <family val="2"/>
        <scheme val="minor"/>
      </rPr>
      <t>Product Information</t>
    </r>
    <r>
      <rPr>
        <sz val="13"/>
        <color rgb="FF1E1B1D"/>
        <rFont val="Calibri"/>
        <family val="2"/>
        <scheme val="minor"/>
      </rPr>
      <t>") by an issuer of ("</t>
    </r>
    <r>
      <rPr>
        <b/>
        <sz val="13"/>
        <color rgb="FF1E1B1D"/>
        <rFont val="Calibri"/>
        <family val="2"/>
        <scheme val="minor"/>
      </rPr>
      <t>Issuer</t>
    </r>
    <r>
      <rPr>
        <sz val="13"/>
        <color rgb="FF1E1B1D"/>
        <rFont val="Calibri"/>
        <family val="2"/>
        <scheme val="minor"/>
      </rPr>
      <t>"), or potential investor in ("</t>
    </r>
    <r>
      <rPr>
        <b/>
        <sz val="13"/>
        <color rgb="FF1E1B1D"/>
        <rFont val="Calibri"/>
        <family val="2"/>
        <scheme val="minor"/>
      </rPr>
      <t>Investor</t>
    </r>
    <r>
      <rPr>
        <sz val="13"/>
        <color rgb="FF1E1B1D"/>
        <rFont val="Calibri"/>
        <family val="2"/>
        <scheme val="minor"/>
      </rPr>
      <t>"), such Products (an Issuer, Investor, or any other person accessing this Site, each a "</t>
    </r>
    <r>
      <rPr>
        <b/>
        <sz val="13"/>
        <color rgb="FF1E1B1D"/>
        <rFont val="Calibri"/>
        <family val="2"/>
        <scheme val="minor"/>
      </rPr>
      <t>User</t>
    </r>
    <r>
      <rPr>
        <sz val="13"/>
        <color rgb="FF1E1B1D"/>
        <rFont val="Calibri"/>
        <family val="2"/>
        <scheme val="minor"/>
      </rPr>
      <t>" or "</t>
    </r>
    <r>
      <rPr>
        <b/>
        <sz val="13"/>
        <color rgb="FF1E1B1D"/>
        <rFont val="Calibri"/>
        <family val="2"/>
        <scheme val="minor"/>
      </rPr>
      <t>you</t>
    </r>
    <r>
      <rPr>
        <sz val="13"/>
        <color rgb="FF1E1B1D"/>
        <rFont val="Calibri"/>
        <family val="2"/>
        <scheme val="minor"/>
      </rPr>
      <t>"). The Product Information is provided by each relevant Issuer, and remains at all times the sole responsibility of the relevant Issuer. We have not independently verified any Product Information, nor reviewed whether any Product for which information is available on the Site actually is a covered bond product. This Site or any label made available through it does not constitute, nor contain, any form of credit rating, any offer to sell (or the solicitation of an offer to purchase) any Product, nor does it constitute a recommendation, or investment advice (or any other type of advice) upon which reliance should be placed.</t>
    </r>
  </si>
  <si>
    <r>
      <t xml:space="preserve"> These terms and conditions together with the documents referred to in them set out the terms of use ("</t>
    </r>
    <r>
      <rPr>
        <b/>
        <sz val="13"/>
        <color rgb="FF1E1B1D"/>
        <rFont val="Calibri"/>
        <family val="2"/>
        <scheme val="minor"/>
      </rPr>
      <t>T&amp;Cs</t>
    </r>
    <r>
      <rPr>
        <sz val="13"/>
        <color rgb="FF1E1B1D"/>
        <rFont val="Calibri"/>
        <family val="2"/>
        <scheme val="minor"/>
      </rPr>
      <t>") on which (a) an Issuer; (b) Investor; or (c) any other User, may make use of the Site. Section A applies primarily to Investors, and Section B applies primarily to Issuers. The General T&amp;Cs in Section C apply to all Users.</t>
    </r>
  </si>
  <si>
    <r>
      <rPr>
        <b/>
        <sz val="13"/>
        <color rgb="FF1E1B1D"/>
        <rFont val="Calibri"/>
        <family val="2"/>
        <scheme val="minor"/>
      </rPr>
      <t>Our Acceptable Use Policy</t>
    </r>
    <r>
      <rPr>
        <sz val="13"/>
        <color rgb="FF1E1B1D"/>
        <rFont val="Calibri"/>
        <family val="2"/>
        <scheme val="minor"/>
      </rPr>
      <t> and </t>
    </r>
    <r>
      <rPr>
        <b/>
        <sz val="13"/>
        <color rgb="FF1E1B1D"/>
        <rFont val="Calibri"/>
        <family val="2"/>
        <scheme val="minor"/>
      </rPr>
      <t>Privacy Policy</t>
    </r>
    <r>
      <rPr>
        <sz val="13"/>
        <color rgb="FF1E1B1D"/>
        <rFont val="Calibri"/>
        <family val="2"/>
        <scheme val="minor"/>
      </rPr>
      <t> are incorporated into these T&amp;Cs.</t>
    </r>
  </si>
  <si>
    <r>
      <t xml:space="preserve"> Please read the T&amp;Cs carefully before you start to use the Site. By clicking </t>
    </r>
    <r>
      <rPr>
        <b/>
        <sz val="13"/>
        <color rgb="FF1E1B1D"/>
        <rFont val="Calibri"/>
        <family val="2"/>
        <scheme val="minor"/>
      </rPr>
      <t>'Accept'</t>
    </r>
    <r>
      <rPr>
        <sz val="13"/>
        <color rgb="FF1E1B1D"/>
        <rFont val="Calibri"/>
        <family val="2"/>
        <scheme val="minor"/>
      </rPr>
      <t> you indicate that you accept these T&amp;Cs and that you agree to abide by them.</t>
    </r>
  </si>
  <si>
    <t>If any provision of these T&amp;Cs shall be deemed unlawful, void or for any reason unenforceable, then that provision shall be deemed severable from these terms and shall not affect the validity and enforceability of any remaining provisions.</t>
  </si>
  <si>
    <t>SECTION A. INVESTOR T&amp;Cs</t>
  </si>
  <si>
    <t>1. DIRECTORY SERVICES</t>
  </si>
  <si>
    <t>The Site is intended to provide you with certain information from Issuers regarding the self-certification of their Products as labelled covered bonds. The requirements of the Covered Bond Label Convention are intended to increase transparency, improve investor access to information, and improve liquidity in covered bonds, but they are not a substitute in any way for each User's independent investment and credit evaluation.</t>
  </si>
  <si>
    <t>The Product Information on this Site is provided for your convenience only, and does not constitute any form of credit rating, an offer to sell (or the solicitation of an offer to purchase) any Product, nor does it constitute a recommendation, or investment advice (or any other type of advice) upon which reliance should be placed.</t>
  </si>
  <si>
    <t>Users shall exercise independent judgment when viewing the Site and its contents, to make their own investigations and evaluations of the information contained on this Site or accessible through it, and to consult their own attorney, business adviser, tax adviser, and/or any other professional necessary, as to legal, business, tax and investment-related matters concerning the Products and Product Information contained on this Site. No information contained on the Site should be construed as legal, tax, investment, or accounting advice.</t>
  </si>
  <si>
    <r>
      <t xml:space="preserve"> Product Information is incorporated into the directory on the Site following the completion of an automated process conducted by the relevant Issuer. The proper conduct of that process and the accuracy and completeness of the Product Information supplied during that process remain at all times the responsibility of the relevant Issuer. While the Product Information contained on the Site is displayed by us in good faith, no representation is made by us as to its completeness or accuracy. </t>
    </r>
    <r>
      <rPr>
        <b/>
        <sz val="13"/>
        <rFont val="Calibri"/>
        <family val="2"/>
        <scheme val="minor"/>
      </rPr>
      <t>PRODUCT INFORMATION IS DISPLAYED ON THE SITE "AS IS" AND HAS NOT BEEN INDEPENDENTLY VERIFIED BY US. BY YOUR USE OF THE SITE, YOU AGREE THAT WE HAVE NO LIABILITY WHATSOEVER REGARDING THE ACCURACY OF COMPLETENESS OF THE PRODUCT INFORMATION ON THIS SITE.</t>
    </r>
    <r>
      <rPr>
        <sz val="13"/>
        <rFont val="Calibri"/>
        <family val="2"/>
        <scheme val="minor"/>
      </rPr>
      <t> Inclusion of Product Information in the directory on the Site does not constitute a warranty or representation by us that the Product is a covered bond product or complies with any particular criteria or regulations.</t>
    </r>
  </si>
  <si>
    <t xml:space="preserve"> Completion of the relevant self-certification automated process by the Issuer will lead to the grant of the Covered Bond Label. The grant of such label is entirely within the control of the relevant Issuer, and we do not independently verify whether such Issuer complies with the relevant criteria. The existence of a Covered Bond Label does not represent any opinion by us about the creditworthiness of a Product, the value or price of a Product, the appropriateness of a Product's terms, or the Product's future investment performance. Nothing contained on this Site is intended to predict or project future performance.</t>
  </si>
  <si>
    <t xml:space="preserve"> We make no representation that the Products which are featured on the Site are suitable for you and we disclaim all liability and responsibility arising from any reliance placed on any Product Information or on the Covered Bond Label by any visitor to the Site, or by anyone who may be informed of any of its contents.</t>
  </si>
  <si>
    <t>From time to time we may make changes to the Site that we feel are appropriate (see Section C, para 3 below).</t>
  </si>
  <si>
    <t>2. USE OF MATERIALS</t>
  </si>
  <si>
    <t>Subject to any prohibitions or restrictions stated in third party websites accessible via hyperlinks in the Site over which we have no control, you may view the content published on this Site, and you are welcome to print hard copies of, and/or download, material on it for your personal use or internal business purposes (in which case you are required to preserve in your copies any copyright materials displayed in the original materials and otherwise to acknowledge the Site as the source of the material). All downloading of material from the Site must be in accordance with ourAcceptable Use Policy. All other copying is strictly prohibited.</t>
  </si>
  <si>
    <t>The use of material printed or downloaded from our Site must be in accordance with our Acceptable Use Policy.</t>
  </si>
  <si>
    <t>3. LINKS FROM AND TO OUR SITE</t>
  </si>
  <si>
    <t>Where the Site contains hyperlinks to other websites and resources provided by third parties, these links are provided for your information only. We have no control over the contents of those websites or resources, and accept no responsibility for them or for any loss or damage that may arise from your use of them. Users follow links on this Site to external websites at their sole risk.</t>
  </si>
  <si>
    <t>We accept no liability for and do not endorse any statements, advertisements, information, products or services that are published on or may be accessible through any websites owned or operated by third parties or for any action you may take as a result of using the website.</t>
  </si>
  <si>
    <t>Those third party websites may also be subject to separate legal terms and conditions, and Issuers may be subject to separate regulation and are solely responsible for satisfying such regulatory requirements. We do not represent or warrant that any Issuer you deal with is fully authorised under or compliant with any law or regulation in any jurisdiction.</t>
  </si>
  <si>
    <t>You agree not to link any websites to this Site without our express prior written consent. We reserve the right, at any time and for any reason not prohibited by law, to deny permission to anyone to link a website from or to this Site, as well as the right to remove any link currently appearing on our Site.</t>
  </si>
  <si>
    <t>SECTION B. ISSUER T&amp;Cs</t>
  </si>
  <si>
    <t>1. DIRECTORY SERVICES AND LABEL</t>
  </si>
  <si>
    <t>The Issuer is responsible for all Product Information uploaded to and/or validated on the Site by the Issuer or on its behalf, and warrants and represents that all such Product Information is and shall continue to be (and the Issuer shall regularly check the Site in order to ensure that it remains) accurate, complete and up-to-date.</t>
  </si>
  <si>
    <t>The Issuer understands that we do not limit access to the Site based on the nationality of a User. The Issuer shall be solely responsible for compliance with all laws and regulations applicable to the offer and sale of a Product in all jurisdictions in which such Products are offered.</t>
  </si>
  <si>
    <t>The Issuer shall indemnify us against, and hold us harmless from, any losses, liabilities or costs (including reasonable administrative and legal costs) suffered by us (including our officers and employees) or by third parties (including Investors and regulatory authorities), in relation to the Product Information and/or the Issuer's use of, and statements regarding, a Covered Bond Label.</t>
  </si>
  <si>
    <t>We accept no liability in relation to any lack of availability of the Site or any omission of, or any display of incorrect, Product Information on the Site for any reason whatsoever including negligence.</t>
  </si>
  <si>
    <t>The Issuer shall not make any statement that its receipt of a Covered Bond Label constitutes a recommendation by us to buy, sell or hold any Product, or that it reflects our views on the suitability of any Product for a particular Investor.</t>
  </si>
  <si>
    <t>2. PRODUCTS</t>
  </si>
  <si>
    <t>By uploading and/or validating Product Information on our Site, the Issuer warrants and represents that the Product complies with the relevant criteria established by the Label Convention as detailed at </t>
  </si>
  <si>
    <t>www.coveredbondlabel.com/pdf/Covered_Bond_Label_Convention_2015.pdf</t>
  </si>
  <si>
    <t>3. UPLOADING INFORMATION TO OUR SITE</t>
  </si>
  <si>
    <t>Whenever you upload and/or validate Product Information on the Site, you warrant and represent that any such contribution complies with the content standards set out in our Acceptable Use Policy, and you shall indemnify us against, and hold us harmless from, any losses, liabilities and costs arising in respect of any breach of that warranty.</t>
  </si>
  <si>
    <t>You shall promptly notify us in the event that Product Information published on the Site, any representation made to us in connection with obtaining a Covered Product Label, or any other information communicated to us in connection with the Site, becomes false, inaccurate, incomplete, or misleading.</t>
  </si>
  <si>
    <t>Any information you upload to and/or validate on the Site shall be considered non-confidential and non-proprietary, and we have the right to use, copy, distribute and disclose to third parties such information for any purpose. We also have the right to disclose your identity to any third party who is claiming that any information posted or uploaded by you to the Site constitutes a violation of their intellectual property, privacy or other rights or is otherwise unlawful.</t>
  </si>
  <si>
    <t>We shall not be responsible, or liable to any third party, for the content or accuracy of any Product Information posted by you or any other user of the Site.</t>
  </si>
  <si>
    <t>We have the right to remove any information or posting you make on the Site if, in our opinion, such information does not comply with the content standards set out in our Acceptable Use Policy, or for any other reason.</t>
  </si>
  <si>
    <t>4. LINKING TO OUR SITE</t>
  </si>
  <si>
    <t>You may link to our home page (www.coveredbondlabel.com), provided you do so in a way that is fair and legal and does not damage our reputation or take advantage of it, but you must not establish a link in such a way as to suggest any form of association, approval or endorsement on our part.</t>
  </si>
  <si>
    <t xml:space="preserve"> You must not establish a link from any website that is not owned by you.</t>
  </si>
  <si>
    <t>The Site must not be framed on any other website, nor may you create a link to any part of the Site other than the home page. We reserve the right to withdraw linking permission without notice. The website from which you are linking must comply in all respects with the content standards set out in our Acceptable Use Policy.</t>
  </si>
  <si>
    <t>5. SECURITY</t>
  </si>
  <si>
    <t>Issuers are required to register with us in order to use the Site by completing the followingRegistration Form.</t>
  </si>
  <si>
    <r>
      <t>Issuers will be provided with a unique user identification code and password (the "</t>
    </r>
    <r>
      <rPr>
        <b/>
        <sz val="13"/>
        <rFont val="Calibri"/>
        <family val="2"/>
        <scheme val="minor"/>
      </rPr>
      <t>User Details</t>
    </r>
    <r>
      <rPr>
        <sz val="13"/>
        <rFont val="Calibri"/>
        <family val="2"/>
        <scheme val="minor"/>
      </rPr>
      <t>") in order to access the Site for the sole purpose of uploading and/or validating Product Information on the Site. Such User Details are granted by us for the sole and exclusive use of the Issuer.</t>
    </r>
  </si>
  <si>
    <t>We reserve the right to alter or cancel User Details and revoke access to the site at any time.</t>
  </si>
  <si>
    <t>If we need to contact you in relation to your use of the Site, we may contact you by email, telephone or post. The most recent details you have given us will be used. You must promptly inform us of any change in your contact details.</t>
  </si>
  <si>
    <t>6. DOWNLOADING OF ISSUER PROFILES FROM OUR SITE</t>
  </si>
  <si>
    <t>An Issuer may download its own profile from our Site in any of the ways expressly permitted by the Site, but Issuers may not download the profiles of any other Issuers or attempt to download profiles from the Site by any other means.</t>
  </si>
  <si>
    <t>SECTION C. GENERAL T&amp;Cs</t>
  </si>
  <si>
    <t>1. SITE ACCESS</t>
  </si>
  <si>
    <t>Access to the Site is permitted on a temporary basis, and we reserve the right to withdraw or amend the service we provide on the Site without notice. We shall not be liable if for any reason the Site is unavailable at any time or for any period of time.</t>
  </si>
  <si>
    <t>From time to time, we may restrict access to the Site (either partially or in its entirety).</t>
  </si>
  <si>
    <t>If you are provided with a user identification code, password or any other piece of information as part of our security procedures you must treat such information as confidential, and you must not disclose it to any third party. We have the right to disable any user identification code or password, whether chosen by you or allocated by us, at any time, if in our opinion you have failed to comply with any of the provisions of these T&amp;Cs, or for any other reason.</t>
  </si>
  <si>
    <r>
      <t>When using the Site, you must comply with the provisions of our </t>
    </r>
    <r>
      <rPr>
        <b/>
        <sz val="13"/>
        <color rgb="FF1E1B1D"/>
        <rFont val="Calibri"/>
        <family val="2"/>
        <scheme val="minor"/>
      </rPr>
      <t>Acceptable Use Policy</t>
    </r>
    <r>
      <rPr>
        <sz val="13"/>
        <color rgb="FF1E1B1D"/>
        <rFont val="Calibri"/>
        <family val="2"/>
        <scheme val="minor"/>
      </rPr>
      <t>. You shall indemnify us against, and hold us harmless from, any losses, liabilities or costs (including reasonable administrative and legal costs) suffered by us (including our officers and employees) or by third parties (including Investors and regulatory authorities) as a result of any breaches of our</t>
    </r>
    <r>
      <rPr>
        <b/>
        <sz val="13"/>
        <color rgb="FF1E1B1D"/>
        <rFont val="Calibri"/>
        <family val="2"/>
        <scheme val="minor"/>
      </rPr>
      <t>Acceptable Use Policy</t>
    </r>
    <r>
      <rPr>
        <sz val="13"/>
        <color rgb="FF1E1B1D"/>
        <rFont val="Calibri"/>
        <family val="2"/>
        <scheme val="minor"/>
      </rPr>
      <t> that you commit.</t>
    </r>
  </si>
  <si>
    <t>You are responsible for making all arrangements necessary for you to have access to the Site. You are also responsible for ensuring that all persons who access the Site through your internet connection are aware of these T&amp;Cs and that they comply with them.</t>
  </si>
  <si>
    <t>2. INTELLECTUAL PROPERTY</t>
  </si>
  <si>
    <t>All rights in this Site unless otherwise indicated, are owned by us. This Site and all content published on this Site, unless otherwise indicated, are protected by copyright in Belgium and other jurisdictions across the world. All trademarks and devices displayed on this Site, unless otherwise indicated, are owned by us and may be registered in many jurisdictions across the world. Save as provided in these T&amp;Cs, any use or reproduction of these trademarks and/or devices is prohibited.</t>
  </si>
  <si>
    <t>You must not use any part of the materials on the Site for commercial purposes without our consent.</t>
  </si>
  <si>
    <t>3. SITE CHANGES</t>
  </si>
  <si>
    <t>We aim to update the Site on a regular basis, and may change the content at any time. If the need arises, we reserve the right to suspend access to the Site, or close it indefinitely.</t>
  </si>
  <si>
    <t>4. OUR LIABILITY</t>
  </si>
  <si>
    <t>The Product Information displayed on the Site is provided by the Issuer, and the granting of any label made available through the website is under the sole control of the Issuer, in each case without any guarantees, conditions, warranties or representations from us as to its accuracy or completeness. To the extent permitted by law, we, and any third parties connected to us, hereby expressly exclude:</t>
  </si>
  <si>
    <t>· all conditions, warranties and other terms which might otherwise be implied by any applicable law or regulation; and</t>
  </si>
  <si>
    <t>· any liability for any direct, indirect or consequential loss or damage incurred by any User in connection with the Site or in connection with the use, inability to use or results of the use of the Site, any websites linked to it and any materials posted on it (including, without limitation, the omission of, or the display of incorrect, Product Information on the Site) or in connection with any Product, including loss of: income, revenue, business, profits, contracts, anticipated savings, information, or goodwill, regardless of how any such loss or damage is caused.</t>
  </si>
  <si>
    <t>5. INFORMATION ABOUT YOU AND VISITS TO OUR SITE</t>
  </si>
  <si>
    <t>We process information about you in accordance with our Privacy Policy. By using the Site, you consent to such processing and you warrant that all information provided by you is accurate.</t>
  </si>
  <si>
    <t>6. VIRUSES, HACKING, OTHER OFFENCES</t>
  </si>
  <si>
    <t>You must not misuse the Site by knowingly introducing viruses, 'trojan horses', worms, logic bombs or other material which is maliciously or technologically harmful. You must not attempt to gain unauthorised access to the Site, the server on which the Site is stored, or any server, computer or database connected to the Site. You must not attack the Site via a denial-of-service attack or a distributed denial-of-service attack.</t>
  </si>
  <si>
    <t>By breaching this provision, you would commit a criminal offence under the law of 28 November 2000 on computer crime. We shall report any such breach to the relevant law enforcement authorities and we shall co-operate with those authorities by disclosing your identity to them. In the event of such breach, your right to use the Site will cease immediately.</t>
  </si>
  <si>
    <t>We will not be liable for any loss or damage caused by a distributed denial-of-service attack, viruses or other technologically harmful material that may infect your computer equipment, computer programs, information or other proprietary material due to your use of the Site or to your downloading of any information posted on it or on any website linked to it.</t>
  </si>
  <si>
    <t>We do not warrant that this Site or any software or material of whatsoever nature available on or downloaded from it will be free from viruses or defects, compatible with your equipment or fit for any purpose. It is your responsibility to use suitable anti-virus software on any software or other material that you may download from this Site and to ensure the compatibility of such software or material with your equipment and software.</t>
  </si>
  <si>
    <t>We reserve the right to prohibit any activities of any nature or description that, in our sole discretion, might tend to damage or injure our commercial reputation or goodwill or the reputations or goodwill of any of the providers or subscribers to this Site.</t>
  </si>
  <si>
    <t>7. JURISDICTION AND APPLICABLE LAW</t>
  </si>
  <si>
    <t>The courts of Brussels, Belgium shall have exclusive jurisdiction over any claim arising from, or related to, a visit to the Site or these T&amp;Cs.</t>
  </si>
  <si>
    <t>These T&amp;Cs and any dispute or claim arising out of or in connection with them or their subject matter or formation (including non-contractual disputes or claims) shall be governed by and construed in accordance with the laws of Belgium.</t>
  </si>
  <si>
    <t>8. VARIATIONS</t>
  </si>
  <si>
    <t>We may revise these T&amp;Cs at any time by amending this page. You are expected to check this page from time to time to take notice of any changes we have made, as they are binding on you. Certain of the provisions contained in these T&amp;Cs may also be superseded by provisions or notices published elsewhere on the Site.</t>
  </si>
  <si>
    <t>9. CONTACTS</t>
  </si>
  <si>
    <t>Details of how to contact us are available by clicking on Contact Us.</t>
  </si>
  <si>
    <t>We shall inform you if any of our contact details change by posting a notice on the Site.</t>
  </si>
  <si>
    <t>SECTION D. CBFL ACCEPTABLE USE POLICY</t>
  </si>
  <si>
    <t>This acceptable use policy (the "Policy") sets out the terms agreed between a user of the website ("you") and the Covered Bond Label Foundation ("we" or "us") on which you may use the websitewww.coveredbondlabel.com (the "Site"). The Policy shall apply to all users of, and visitors to, the Site.</t>
  </si>
  <si>
    <t>Your use of the Site means that you accept, and agree to abide by, all the terms of the Policy, which supplement our Terms of Use.</t>
  </si>
  <si>
    <t>1. PROHIBITED USES</t>
  </si>
  <si>
    <t>You may use the Site for lawful purposes only. You may not use the Site:</t>
  </si>
  <si>
    <t>· in any way that breaches any applicable local, national or international law or regulation;</t>
  </si>
  <si>
    <t>· in any way which breaches or contravenes our content standards (see para 2 below);</t>
  </si>
  <si>
    <t>· in any way that is unlawful or fraudulent, or has any unlawful or fraudulent purpose or effect;</t>
  </si>
  <si>
    <t>· to transmit, or procure the sending of, any unsolicited or unauthorised advertising or promotional material or any other form of similar solicitation (spam); or</t>
  </si>
  <si>
    <t>· to knowingly transmit any information, send or upload any material that contains viruses, Trojan horses, worms, time-bombs, keystroke loggers, spyware, adware or any other harmful programs or similar computer code designed to adversely affect the operation of any computer software or hardware.</t>
  </si>
  <si>
    <t>You also agree:</t>
  </si>
  <si>
    <t>· not to reproduce, duplicate, copy or re-sell any part of the Site in contravention of the provisions of our Terms of Use; and</t>
  </si>
  <si>
    <t>· not to access without authority, interfere with, damage or disrupt:</t>
  </si>
  <si>
    <t>· any part of the Site;</t>
  </si>
  <si>
    <t>· any equipment or network on which the Site is stored;</t>
  </si>
  <si>
    <t>· any software used in the provision of the Site; or</t>
  </si>
  <si>
    <t>· any equipment or network or software owned or used by any third party.</t>
  </si>
  <si>
    <t>2. CONTENT STANDARDS</t>
  </si>
  <si>
    <t>These content standards apply to any and all information (the "Information") which you contribute to the Site.</t>
  </si>
  <si>
    <t>Information must:</t>
  </si>
  <si>
    <t>·  be accurate; and</t>
  </si>
  <si>
    <t>· comply with applicable law in Belgium and in any country from which it is posted.</t>
  </si>
  <si>
    <t>Information must not:</t>
  </si>
  <si>
    <t>· infringe any copyright, database right, trade mark or other proprietary right of any other person;</t>
  </si>
  <si>
    <t>· be likely to deceive any person; or</t>
  </si>
  <si>
    <t>· be provided in breach of any legal duty owed to any person, such as a contractual duty or a duty of confidence;</t>
  </si>
  <si>
    <t>3. SUSPENSION AND TERMINATION</t>
  </si>
  <si>
    <t>We will determine, at our sole discretion, whether your use of the Site has caused a breach of the Policy. When a breach of the Policy has occurred, we may take such action as we deem reasonable.</t>
  </si>
  <si>
    <t>Failure to comply with the Policy will constitute a material breach of our Terms of Use upon which you are permitted to use the Site, and may result in us taking any of the following actions:</t>
  </si>
  <si>
    <t>· immediate, temporary or permanent withdrawal of your right to use the Site;</t>
  </si>
  <si>
    <t>· immediate, temporary or permanent removal of any Information uploaded by you to the Site;</t>
  </si>
  <si>
    <t>· legal proceedings against you for reimbursement of all costs on an indemnity basis (including, but not limited to, reasonable administrative and legal costs) resulting from the breach;</t>
  </si>
  <si>
    <t>· disclosure of information to law enforcement authorities as requested by law or as we reasonably feel is necessary; or</t>
  </si>
  <si>
    <t>· any other action we deem to be appropriate;</t>
  </si>
  <si>
    <t>4. DOWNLOADING AND USE OF INFORMATION FROM OUR SITE</t>
  </si>
  <si>
    <t xml:space="preserve"> You may download information from our Site in any of the ways expressly permitted by the Site. Where indicated by the Site, you shall supply all the details requested and accept all the applicable terms and conditions before attempting to download any information from the Site. You shall not attempt to download profiles from the Site by any other means.</t>
  </si>
  <si>
    <t>You may use information that has been downloaded from our Site in accordance with our permitted procedures and/or hard copies of information printed from our Site for your personal use or internal business purposes only (in which case you are required to preserve in your copies any copyright materials displayed in the original materials and otherwise to acknowledge the Site as the source of the material). You may not distribute or show any materials downloaded or printed from our Site to any third parties or quote or refer to any such materials in communications with third parties without obtaining our prior written permission. Any such permission would only be granted by us on terms that the third party in question, prior to viewing any material from our Site, accepts and agrees to comply with these T&amp;Cs as if the third party were a User of the Site.</t>
  </si>
  <si>
    <t>Regardless of any permission that may be granted by us for you to distribute or show materials downloaded or printed from our Site to third parties, you must not use or export the information or materials available on or through this Site in violation of laws in your, or any other applicable, jurisdiction. It remains your responsibility at all times to ensure that such laws are not violated.</t>
  </si>
  <si>
    <t>5. CHANGES TO THE POLICY</t>
  </si>
  <si>
    <t>We may revise the Policy at any time by amending this page. You are expected to check this page from time to time to take notice of any changes we make, as they are legally binding on you. Some of the provisions contained in the Policy may also be superseded by provisions or notices published elsewhere on the Site.</t>
  </si>
  <si>
    <t>SECTION E. CBFL PRIVACY POLICY</t>
  </si>
  <si>
    <r>
      <t>The Covered Bond Label Foundation ("</t>
    </r>
    <r>
      <rPr>
        <b/>
        <sz val="13"/>
        <color rgb="FF1E1B1D"/>
        <rFont val="Calibri"/>
        <family val="2"/>
        <scheme val="minor"/>
      </rPr>
      <t>we</t>
    </r>
    <r>
      <rPr>
        <sz val="13"/>
        <color rgb="FF1E1B1D"/>
        <rFont val="Calibri"/>
        <family val="2"/>
        <scheme val="minor"/>
      </rPr>
      <t>" or "</t>
    </r>
    <r>
      <rPr>
        <b/>
        <sz val="13"/>
        <color rgb="FF1E1B1D"/>
        <rFont val="Calibri"/>
        <family val="2"/>
        <scheme val="minor"/>
      </rPr>
      <t>us</t>
    </r>
    <r>
      <rPr>
        <sz val="13"/>
        <color rgb="FF1E1B1D"/>
        <rFont val="Calibri"/>
        <family val="2"/>
        <scheme val="minor"/>
      </rPr>
      <t>") is committed to protecting and respecting the privacy of our users.</t>
    </r>
  </si>
  <si>
    <r>
      <t>This policy (together with our Terms of Use and any other documents referred to on it) sets out the basis on which any personal information we collect from, or that is provided to us by, a user (including from any individual who represents, and/or acts on behalf of, a user) ("</t>
    </r>
    <r>
      <rPr>
        <b/>
        <sz val="13"/>
        <rFont val="Calibri"/>
        <family val="2"/>
        <scheme val="minor"/>
      </rPr>
      <t>you</t>
    </r>
    <r>
      <rPr>
        <sz val="13"/>
        <rFont val="Calibri"/>
        <family val="2"/>
        <scheme val="minor"/>
      </rPr>
      <t>") will be processed by us or by third parties. Please read the following carefully to understand our views and practices regarding your personal information and how we will treat it.</t>
    </r>
  </si>
  <si>
    <r>
      <t>For the purpose of the Law of 8 December 1992 on the protection of privacy in relation to processing of personal information (</t>
    </r>
    <r>
      <rPr>
        <i/>
        <sz val="13"/>
        <rFont val="Calibri"/>
        <family val="2"/>
        <scheme val="minor"/>
      </rPr>
      <t>loi relative à la protection de la vie privée à l'égard des traitements de données à caractère personnel / wet tot bescherming van de persoonlijke levensfeer ten opzichte van de verwerking van persoonsgegevens</t>
    </r>
    <r>
      <rPr>
        <sz val="13"/>
        <rFont val="Calibri"/>
        <family val="2"/>
        <scheme val="minor"/>
      </rPr>
      <t>) (the "</t>
    </r>
    <r>
      <rPr>
        <b/>
        <sz val="13"/>
        <rFont val="Calibri"/>
        <family val="2"/>
        <scheme val="minor"/>
      </rPr>
      <t>Belgian DPL</t>
    </r>
    <r>
      <rPr>
        <sz val="13"/>
        <rFont val="Calibri"/>
        <family val="2"/>
        <scheme val="minor"/>
      </rPr>
      <t>"), we (the Covered Bond Label Foundation) are the data controller.</t>
    </r>
  </si>
  <si>
    <t>1. INFORMATION COLLECTION AND PROCESSING</t>
  </si>
  <si>
    <t>We may collect and process the following information about you:</t>
  </si>
  <si>
    <t>· information that you provide by completing any form on our website (www.coveredbondlabel.com) (the "Site"). This includes information provided at the time of registering to use the Site, subscribing to our service, posting material or requesting further services;</t>
  </si>
  <si>
    <t>· if you contact us, we may keep a record of that correspondence; and</t>
  </si>
  <si>
    <t>· details of your visits to the Site and the resources that you access.</t>
  </si>
  <si>
    <t>This information may include personal information (such as your name or title) and we will only process such personal information for the purposes set out in paragraph 2 below in accordance with the Belgian DPL</t>
  </si>
  <si>
    <t>2. INFORMATION USE</t>
  </si>
  <si>
    <t>We may collect and process your personal information for the following purposes:</t>
  </si>
  <si>
    <t>· to ensure that content from the Site is presented in the most effective manner for your computer;</t>
  </si>
  <si>
    <t>· to provide you with information, products or services that you request from us or which we feel may interest you; and</t>
  </si>
  <si>
    <t>· to notify you about changes to our service.</t>
  </si>
  <si>
    <t>If you do not want us to use your information in this way, or to pass your details on to third parties for marketing purposes, you can refuse consent to such processing by ticking the relevant box situated on the form on which we collect your information.</t>
  </si>
  <si>
    <t>3. TRANSFER AND STORAGE OF PERSONAL INFORMATION</t>
  </si>
  <si>
    <t>You agree that your personal information may be communicated to third parties:</t>
  </si>
  <si>
    <t>· if we are under a duty to disclose or share your personal information in order to comply with any legal obligation, or in order to enforce or apply our Terms of Use and other agreements;</t>
  </si>
  <si>
    <t>· in the case of any legitimate interest; and</t>
  </si>
  <si>
    <t>· for direct marketing purposes (unless you object to such processing in accordance with paragraph 2 above).</t>
  </si>
  <si>
    <r>
      <t>· By submitting your personal information, you also agree that such information may be transferred to, and stored at, a destination outside the European Economic Area ("</t>
    </r>
    <r>
      <rPr>
        <b/>
        <sz val="13"/>
        <rFont val="Calibri"/>
        <family val="2"/>
        <scheme val="minor"/>
      </rPr>
      <t>EEA</t>
    </r>
    <r>
      <rPr>
        <sz val="13"/>
        <rFont val="Calibri"/>
        <family val="2"/>
        <scheme val="minor"/>
      </rPr>
      <t>"), whether or not an adequate level of protection in ensured for personal information in the country of reception.</t>
    </r>
  </si>
  <si>
    <t>· Your personal information may also be processed by staff operating outside the EEA who work for us or for one of our processors for the same purposes as listed in paragraph 2 above. Such staff may be engaged in, among other things, the provision of support services.</t>
  </si>
  <si>
    <t>4. SECURITY</t>
  </si>
  <si>
    <t>We will take all steps reasonably necessary to ensure that your information is treated securely and in accordance with this privacy policy, and to prevent personal information being accessible to and processed by unauthorised parties, or being accidentally changed or deleted. There are internal security measures in place to protect the premises, servers, network, data transfers, and the information itself.</t>
  </si>
  <si>
    <t>You acknowledge however that the transmission of information via the internet is not completely secure. While we will use reasonable endeavours to protect your personal information, we cannot fully guarantee the security of your information transmitted to the Site.</t>
  </si>
  <si>
    <t>Where we have given you a password which enables you to access certain parts of the Site, you are responsible for keeping this password confidential. We ask you not to share your password with anyone.</t>
  </si>
  <si>
    <t>5. YOUR RIGHTS</t>
  </si>
  <si>
    <t>You also have the right to ask us not to process your personal information for marketing purposes. You can exercise your right to prevent such processing by checking certain boxes on the forms we use to collect your information or by contacting us by email or by letter in accordance with the above.</t>
  </si>
  <si>
    <t>6. CHANGES TO OUR PRIVACY POLICY</t>
  </si>
  <si>
    <t>Any changes we may make to our privacy policy in the future will be posted on this page.</t>
  </si>
  <si>
    <t>7. CONTACT</t>
  </si>
  <si>
    <t>If you have any questions about this policy, the collection and use of your personal information or other privacy-specific concerns please contact us by clicking on Contact Us .</t>
  </si>
  <si>
    <t>Total Cover Assets</t>
  </si>
  <si>
    <t>Exposures to/guaranteed by Supranational, Sovereign, Agency (SSA)</t>
  </si>
  <si>
    <t>Agricultural</t>
  </si>
  <si>
    <t>1st lien / No prior ranks</t>
  </si>
  <si>
    <t>Derivatives in the register / cover pool [notional] (mn)</t>
  </si>
  <si>
    <t>Residual Life (mn)</t>
  </si>
  <si>
    <t>Maturity (mn)</t>
  </si>
  <si>
    <t>This website www.coveredbondlabel.com (the "Site") is owned and operated by the Covered Bond Label Foundation (the Covered Bond Label Foundation together with its affiliates, "we" or "us") a Private Foundation (fondation privée / private stichting) registered in Belgium; whose registered office is at Rue de la Science 14 - 1040 Brussels - Belgium and registered under number 500.950.659 (RPR/RPM Brussels).</t>
  </si>
  <si>
    <t>The Belgian DPL gives you the right to access or, where incorrect, amend or delete (at your request and free of charge) personal information pertaining to you. You can exercise these rights at any time by contacting us by email by clicking on Contact Us or by letter addressed to Covered Bond Label Foundation Rue de la Science 14 - 1040 Brussels - Belgium.</t>
  </si>
  <si>
    <t>o/w Forest &amp; Agriculture</t>
  </si>
  <si>
    <t>M.7A.13.5</t>
  </si>
  <si>
    <t xml:space="preserve">Contractual </t>
  </si>
  <si>
    <t xml:space="preserve">Expected Upon Prepayments </t>
  </si>
  <si>
    <t xml:space="preserve">Initial Maturity  </t>
  </si>
  <si>
    <t xml:space="preserve">Extended Maturity </t>
  </si>
  <si>
    <t>Residual Life Buckets of Cover assets [i.e. how is the contractual and/or expected residual life defined? What assumptions eg, in terms of prepayments? etc.]</t>
  </si>
  <si>
    <t>Sponsor (if applicable)</t>
  </si>
  <si>
    <t>Back-up servicer</t>
  </si>
  <si>
    <t>BUS facilitator</t>
  </si>
  <si>
    <t xml:space="preserve">Cash manager </t>
  </si>
  <si>
    <t>Back-up cash manager</t>
  </si>
  <si>
    <t>Account bank</t>
  </si>
  <si>
    <t>Standby account bank</t>
  </si>
  <si>
    <t>Account bank guarantor</t>
  </si>
  <si>
    <t>Swap Counterparties</t>
  </si>
  <si>
    <t>Type of Swap</t>
  </si>
  <si>
    <t>CONTENT OF TAB E</t>
  </si>
  <si>
    <t>E.1.1.1</t>
  </si>
  <si>
    <t>E.1.1.2</t>
  </si>
  <si>
    <t>E.1.1.3</t>
  </si>
  <si>
    <t>E.1.1.4</t>
  </si>
  <si>
    <t>E.1.1.5</t>
  </si>
  <si>
    <t>E.1.1.6</t>
  </si>
  <si>
    <t>E.1.1.7</t>
  </si>
  <si>
    <t>E.1.1.8</t>
  </si>
  <si>
    <t>E.1.1.9</t>
  </si>
  <si>
    <t>E.1.1.10</t>
  </si>
  <si>
    <t>OE.1.1.1</t>
  </si>
  <si>
    <t>Transaction Counterparties</t>
  </si>
  <si>
    <t>2.  Additional information on the swaps</t>
  </si>
  <si>
    <t>OE.1.1.2</t>
  </si>
  <si>
    <t>OE.1.1.3</t>
  </si>
  <si>
    <t>OE.1.1.4</t>
  </si>
  <si>
    <t>OE.1.1.5</t>
  </si>
  <si>
    <t>OE.1.1.6</t>
  </si>
  <si>
    <t>OE.1.1.7</t>
  </si>
  <si>
    <t>OE.1.1.8</t>
  </si>
  <si>
    <t>OE.2.1.1</t>
  </si>
  <si>
    <t>OE.2.1.2</t>
  </si>
  <si>
    <t>OE.2.1.3</t>
  </si>
  <si>
    <t>OE.2.1.4</t>
  </si>
  <si>
    <t>OE.2.1.5</t>
  </si>
  <si>
    <t>OE.2.1.6</t>
  </si>
  <si>
    <t>OE.2.1.7</t>
  </si>
  <si>
    <t>OE.2.1.8</t>
  </si>
  <si>
    <t>OE.2.1.9</t>
  </si>
  <si>
    <t>OE.2.1.10</t>
  </si>
  <si>
    <t>OE.2.1.11</t>
  </si>
  <si>
    <t>OE.2.1.12</t>
  </si>
  <si>
    <t>OE.2.1.13</t>
  </si>
  <si>
    <t>Weighted Average Life (in years)</t>
  </si>
  <si>
    <t>3.  Additional information on the asset distribution</t>
  </si>
  <si>
    <t>E.2.1.1</t>
  </si>
  <si>
    <t>E.2.1.2</t>
  </si>
  <si>
    <t>E.2.1.3</t>
  </si>
  <si>
    <t>E.2.1.4</t>
  </si>
  <si>
    <t>E.2.1.5</t>
  </si>
  <si>
    <t>E.2.1.6</t>
  </si>
  <si>
    <t>E.2.1.7</t>
  </si>
  <si>
    <t>E.2.1.8</t>
  </si>
  <si>
    <t>E.2.1.9</t>
  </si>
  <si>
    <t>E.2.1.10</t>
  </si>
  <si>
    <t>E.2.1.11</t>
  </si>
  <si>
    <t>E.2.1.12</t>
  </si>
  <si>
    <t>E.2.1.13</t>
  </si>
  <si>
    <t>E.2.1.14</t>
  </si>
  <si>
    <t>E.2.1.15</t>
  </si>
  <si>
    <t>E.2.1.16</t>
  </si>
  <si>
    <t>E.2.1.17</t>
  </si>
  <si>
    <t>E.2.1.18</t>
  </si>
  <si>
    <t>E.2.1.19</t>
  </si>
  <si>
    <t>E.2.1.20</t>
  </si>
  <si>
    <t>E.2.1.21</t>
  </si>
  <si>
    <t>E.2.1.22</t>
  </si>
  <si>
    <t>E.2.1.23</t>
  </si>
  <si>
    <t>E.2.1.24</t>
  </si>
  <si>
    <t>E.2.1.25</t>
  </si>
  <si>
    <t>E.3.1.1</t>
  </si>
  <si>
    <t>E.3.1.2</t>
  </si>
  <si>
    <t>OE.3.1.1</t>
  </si>
  <si>
    <t>OE.3.1.2</t>
  </si>
  <si>
    <t>OE.3.1.3</t>
  </si>
  <si>
    <t>OE.3.1.4</t>
  </si>
  <si>
    <t>2. Arrears</t>
  </si>
  <si>
    <t>E.3.2.1</t>
  </si>
  <si>
    <t>E.3.2.2</t>
  </si>
  <si>
    <t>E.3.2.3</t>
  </si>
  <si>
    <t>E.3.2.4</t>
  </si>
  <si>
    <t>OE.3.2.1</t>
  </si>
  <si>
    <t>OE.3.2.2</t>
  </si>
  <si>
    <t>OE.3.2.3</t>
  </si>
  <si>
    <t>OE.3.2.4</t>
  </si>
  <si>
    <t>Trustee</t>
  </si>
  <si>
    <t>Cover Pool Monitor</t>
  </si>
  <si>
    <t>E.1.1.11</t>
  </si>
  <si>
    <t>Name</t>
  </si>
  <si>
    <t>1.  Additional information on the programme</t>
  </si>
  <si>
    <t>60-&lt;90 days</t>
  </si>
  <si>
    <t>90-&lt;180 days</t>
  </si>
  <si>
    <t>30-&lt;60 days</t>
  </si>
  <si>
    <t>&gt;= 180 days</t>
  </si>
  <si>
    <t>E.3.2.5</t>
  </si>
  <si>
    <t>% Total Loans</t>
  </si>
  <si>
    <t>Guarantor (if applicable)</t>
  </si>
  <si>
    <t>Confidential</t>
  </si>
  <si>
    <t>ND4</t>
  </si>
  <si>
    <t xml:space="preserve"> Reason for No Data in Worksheet E. </t>
  </si>
  <si>
    <t>Legal Entity Identifier (LEI)*</t>
  </si>
  <si>
    <t>* Legal Entity Identifier (LEI) finder: http://www.lei-lookup.com/#!search</t>
  </si>
  <si>
    <t>** Weighted Average Maturity = Remaining Term to Maturity</t>
  </si>
  <si>
    <t>Total Assets</t>
  </si>
  <si>
    <t>1. Additional information on the programme</t>
  </si>
  <si>
    <t>E. Harmonised Transparency Template - Optional ECB - ECAIs Data Disclosure</t>
  </si>
  <si>
    <t>This addendum is optional</t>
  </si>
  <si>
    <t>Worksheet E: Optional ECB-ECAIs data</t>
  </si>
  <si>
    <t xml:space="preserve">A. Harmonised Transparency Template - General Information </t>
  </si>
  <si>
    <t>M.7.5.32</t>
  </si>
  <si>
    <t>M.7.5.33</t>
  </si>
  <si>
    <t>M.7.5.34</t>
  </si>
  <si>
    <t>M.7.5.35</t>
  </si>
  <si>
    <t>M.7.5.36</t>
  </si>
  <si>
    <t>M.7.5.37</t>
  </si>
  <si>
    <t>M.7.5.38</t>
  </si>
  <si>
    <t>M.7.5.39</t>
  </si>
  <si>
    <t>M.7.5.40</t>
  </si>
  <si>
    <t>M.7.5.41</t>
  </si>
  <si>
    <t>M.7.5.42</t>
  </si>
  <si>
    <t>M.7.5.43</t>
  </si>
  <si>
    <t>M.7.5.44</t>
  </si>
  <si>
    <t>M.7.5.45</t>
  </si>
  <si>
    <t>M.7.5.46</t>
  </si>
  <si>
    <t>M.7.5.47</t>
  </si>
  <si>
    <t>M.7.5.48</t>
  </si>
  <si>
    <t>M.7.5.49</t>
  </si>
  <si>
    <t>M.7.5.50</t>
  </si>
  <si>
    <t>0 - 1 Y</t>
  </si>
  <si>
    <t>1 - 2 Y</t>
  </si>
  <si>
    <t>2 - 3 Y</t>
  </si>
  <si>
    <t>3 - 4 Y</t>
  </si>
  <si>
    <t>4 - 5 Y</t>
  </si>
  <si>
    <t>5 - 10 Y</t>
  </si>
  <si>
    <t>10+ Y</t>
  </si>
  <si>
    <t>M.7.4.33</t>
  </si>
  <si>
    <t>OHG.2.3</t>
  </si>
  <si>
    <t>curre</t>
  </si>
  <si>
    <t>AUD</t>
  </si>
  <si>
    <t>CAD</t>
  </si>
  <si>
    <t>CHF</t>
  </si>
  <si>
    <t>GBP</t>
  </si>
  <si>
    <t>USD</t>
  </si>
  <si>
    <t>PLN</t>
  </si>
  <si>
    <t>G.3.6.17</t>
  </si>
  <si>
    <t>G.3.7.17</t>
  </si>
  <si>
    <t>5. Breakdown by regions of main country of origin</t>
  </si>
  <si>
    <t>G.3.6.18</t>
  </si>
  <si>
    <t>JPY</t>
  </si>
  <si>
    <t>G.3.7.18</t>
  </si>
  <si>
    <t>Definition</t>
  </si>
  <si>
    <t>6. Cover Assets - Currency</t>
  </si>
  <si>
    <t>1-&lt;30 days</t>
  </si>
  <si>
    <t>OG.3.1.4</t>
  </si>
  <si>
    <t>OM.7.2.5</t>
  </si>
  <si>
    <t>OM.7.2.6</t>
  </si>
  <si>
    <t>G.3.14.1</t>
  </si>
  <si>
    <t>G.3.14.2</t>
  </si>
  <si>
    <t>OG.3.14.3</t>
  </si>
  <si>
    <t>OG.3.14.1</t>
  </si>
  <si>
    <t>OG.3.14.2</t>
  </si>
  <si>
    <t>OG.3.14.4</t>
  </si>
  <si>
    <t>OG.3.14.5</t>
  </si>
  <si>
    <t>OG.3.14.6</t>
  </si>
  <si>
    <t>OG.3.14.7</t>
  </si>
  <si>
    <t>OG.3.14.8</t>
  </si>
  <si>
    <t>OG.3.14.9</t>
  </si>
  <si>
    <t>OG.3.14.10</t>
  </si>
  <si>
    <t>OG.3.14.11</t>
  </si>
  <si>
    <t>OG.3.14.12</t>
  </si>
  <si>
    <t>OG.3.14.13</t>
  </si>
  <si>
    <t>OG.3.14.14</t>
  </si>
  <si>
    <t>OG.3.14.15</t>
  </si>
  <si>
    <t>OG.3.14.16</t>
  </si>
  <si>
    <t>OG.3.14.17</t>
  </si>
  <si>
    <t>OG.3.14.18</t>
  </si>
  <si>
    <t>OG.3.14.19</t>
  </si>
  <si>
    <t>OG.3.14.20</t>
  </si>
  <si>
    <t>OG.3.14.21</t>
  </si>
  <si>
    <t>OG.3.14.22</t>
  </si>
  <si>
    <t>OG.3.14.23</t>
  </si>
  <si>
    <t>OG.3.14.24</t>
  </si>
  <si>
    <t>OG.3.14.25</t>
  </si>
  <si>
    <t>OG.3.14.26</t>
  </si>
  <si>
    <t>OG.3.14.27</t>
  </si>
  <si>
    <t>OG.3.14.28</t>
  </si>
  <si>
    <t>OG.3.14.29</t>
  </si>
  <si>
    <t>OG.3.14.30</t>
  </si>
  <si>
    <t>OG.3.14.31</t>
  </si>
  <si>
    <t>OG.3.14.32</t>
  </si>
  <si>
    <t>OG.3.14.33</t>
  </si>
  <si>
    <t>OG.3.14.34</t>
  </si>
  <si>
    <t>OG.3.14.35</t>
  </si>
  <si>
    <t>OG.3.14.36</t>
  </si>
  <si>
    <t>OG.3.14.37</t>
  </si>
  <si>
    <t>OG.3.14.38</t>
  </si>
  <si>
    <t>older than 1919</t>
  </si>
  <si>
    <t>1919 - 1945</t>
  </si>
  <si>
    <t>1961 - 1970</t>
  </si>
  <si>
    <t>1971 - 1980</t>
  </si>
  <si>
    <t>1981 - 1990</t>
  </si>
  <si>
    <t>1991 - 2000</t>
  </si>
  <si>
    <t>2001 - 2005</t>
  </si>
  <si>
    <t>Number of dwellings</t>
  </si>
  <si>
    <t>other</t>
  </si>
  <si>
    <t>Number of CRE</t>
  </si>
  <si>
    <t>1.  Share of sustainable loans in the total mortgage program</t>
  </si>
  <si>
    <t>2. Additional information on the sustainable section of the mortgage stock</t>
  </si>
  <si>
    <t>2A. Sustainable Residential Cover Pool</t>
  </si>
  <si>
    <t>2B. Sustainable Commercial Cover Pool</t>
  </si>
  <si>
    <t xml:space="preserve">1. Amount of sustainable loans </t>
  </si>
  <si>
    <t>Number of loans</t>
  </si>
  <si>
    <t>% Nominal (mn) to total mortgage program</t>
  </si>
  <si>
    <t>% No. of Loans to total mortgage program</t>
  </si>
  <si>
    <t>SM.1.1.1</t>
  </si>
  <si>
    <t>EE mortgage loans</t>
  </si>
  <si>
    <t/>
  </si>
  <si>
    <t>SM.1.1.2</t>
  </si>
  <si>
    <t>SM.1.1.3</t>
  </si>
  <si>
    <t>SM.1.1.4</t>
  </si>
  <si>
    <t xml:space="preserve">other </t>
  </si>
  <si>
    <t>1. Sustainable Property Type Information</t>
  </si>
  <si>
    <t>% Total sustainable Mortgages</t>
  </si>
  <si>
    <t>SM.2.1.1</t>
  </si>
  <si>
    <t>SM.2.1.2</t>
  </si>
  <si>
    <t>SM.2.1.3</t>
  </si>
  <si>
    <t>SM.2.1.4</t>
  </si>
  <si>
    <t>OSM.2.1.1</t>
  </si>
  <si>
    <t>OSM.2.1.2</t>
  </si>
  <si>
    <t>OSM.2.1.3</t>
  </si>
  <si>
    <t>OSM.2.1.4</t>
  </si>
  <si>
    <t>OSM.2.1.5</t>
  </si>
  <si>
    <t>OSM.2.1.6</t>
  </si>
  <si>
    <t>OSM.2.1.7</t>
  </si>
  <si>
    <t>OSM.2.1.8</t>
  </si>
  <si>
    <t>OSM.2.1.9</t>
  </si>
  <si>
    <t>OSM.2.1.10</t>
  </si>
  <si>
    <t>OSM.2.1.11</t>
  </si>
  <si>
    <t>OSM.2.1.12</t>
  </si>
  <si>
    <t>OSM.2.1.13</t>
  </si>
  <si>
    <t>OSM.2.1.14</t>
  </si>
  <si>
    <t>OSM.2.1.15</t>
  </si>
  <si>
    <t>OSM.2.1.16</t>
  </si>
  <si>
    <t>OSM.2.1.17</t>
  </si>
  <si>
    <t>OSM.2.1.18</t>
  </si>
  <si>
    <t>SM.2.2.1</t>
  </si>
  <si>
    <t>OSM.2.2.1</t>
  </si>
  <si>
    <t>OSM.2.2.2</t>
  </si>
  <si>
    <t>OSM.2.2.3</t>
  </si>
  <si>
    <t>OSM.2.2.4</t>
  </si>
  <si>
    <t>OSM.2.2.5</t>
  </si>
  <si>
    <t>OSM.2.2.6</t>
  </si>
  <si>
    <t>SM.2.3.1</t>
  </si>
  <si>
    <t>OSM.2.3.1</t>
  </si>
  <si>
    <t>OSM.2.3.2</t>
  </si>
  <si>
    <t>OSM.2.3.3</t>
  </si>
  <si>
    <t>OSM.2.3.4</t>
  </si>
  <si>
    <t>OSM.2.3.5</t>
  </si>
  <si>
    <t>OSM.2.3.6</t>
  </si>
  <si>
    <t>SM.2.4.1</t>
  </si>
  <si>
    <t>SM.2.4.2</t>
  </si>
  <si>
    <t>SM.2.4.3</t>
  </si>
  <si>
    <t>SM.2.4.4</t>
  </si>
  <si>
    <t>SM.2.4.5</t>
  </si>
  <si>
    <t>SM.2.4.6</t>
  </si>
  <si>
    <t>SM.2.4.7</t>
  </si>
  <si>
    <t>SM.2.4.8</t>
  </si>
  <si>
    <t>SM.2.4.9</t>
  </si>
  <si>
    <t>SM.2.4.10</t>
  </si>
  <si>
    <t>SM.2.4.11</t>
  </si>
  <si>
    <t>SM.2.4.12</t>
  </si>
  <si>
    <t>SM.2.4.13</t>
  </si>
  <si>
    <t>SM.2.4.14</t>
  </si>
  <si>
    <t>SM.2.4.15</t>
  </si>
  <si>
    <t>SM.2.4.16</t>
  </si>
  <si>
    <t>SM.2.4.17</t>
  </si>
  <si>
    <t>SM.2.4.18</t>
  </si>
  <si>
    <t>SM.2.4.19</t>
  </si>
  <si>
    <t>SM.2.4.20</t>
  </si>
  <si>
    <t>SM.2.4.21</t>
  </si>
  <si>
    <t>SM.2.4.22</t>
  </si>
  <si>
    <t>SM.2.4.23</t>
  </si>
  <si>
    <t>SM.2.4.24</t>
  </si>
  <si>
    <t>SM.2.4.25</t>
  </si>
  <si>
    <t>SM.2.4.26</t>
  </si>
  <si>
    <t>SM.2.4.27</t>
  </si>
  <si>
    <t>SM.2.4.28</t>
  </si>
  <si>
    <t>SM.2.4.29</t>
  </si>
  <si>
    <t>SM.2.4.30</t>
  </si>
  <si>
    <t>SM.2.4.31</t>
  </si>
  <si>
    <t>SM.2.4.32</t>
  </si>
  <si>
    <t>SM.2.4.33</t>
  </si>
  <si>
    <t>SM.2.4.34</t>
  </si>
  <si>
    <t>SM.2.4.35</t>
  </si>
  <si>
    <t>SM.2.4.36</t>
  </si>
  <si>
    <t>SM.2.4.37</t>
  </si>
  <si>
    <t>SM.2.4.38</t>
  </si>
  <si>
    <t>SM.2.4.39</t>
  </si>
  <si>
    <t>SM.2.4.40</t>
  </si>
  <si>
    <t>SM.2.4.41</t>
  </si>
  <si>
    <t>SM.2.4.42</t>
  </si>
  <si>
    <t>SM.2.4.43</t>
  </si>
  <si>
    <t>SM.2.4.44</t>
  </si>
  <si>
    <t>SM.2.5.1</t>
  </si>
  <si>
    <t>SM.2.5.2</t>
  </si>
  <si>
    <t>SM.2.5.3</t>
  </si>
  <si>
    <t>SM.2.5.4</t>
  </si>
  <si>
    <t>SM.2.5.5</t>
  </si>
  <si>
    <t>SM.2.5.6</t>
  </si>
  <si>
    <t>SM.2.5.7</t>
  </si>
  <si>
    <t>SM.2.5.8</t>
  </si>
  <si>
    <t>SM.2.5.9</t>
  </si>
  <si>
    <t>SM.2.5.10</t>
  </si>
  <si>
    <t>SM.2.5.11</t>
  </si>
  <si>
    <t>SM.2.5.12</t>
  </si>
  <si>
    <t>SM.2.5.13</t>
  </si>
  <si>
    <t>SM.2.5.14</t>
  </si>
  <si>
    <t>SM.2.5.15</t>
  </si>
  <si>
    <t>SM.2.5.16</t>
  </si>
  <si>
    <t>SM.2.5.17</t>
  </si>
  <si>
    <t>SM.2.5.18</t>
  </si>
  <si>
    <t>SM.2.5.19</t>
  </si>
  <si>
    <t>SM.2.5.20</t>
  </si>
  <si>
    <t>SM.2.5.21</t>
  </si>
  <si>
    <t>SM.2.5.22</t>
  </si>
  <si>
    <t>SM.2.5.23</t>
  </si>
  <si>
    <t>SM.2.5.24</t>
  </si>
  <si>
    <t>SM.2.5.25</t>
  </si>
  <si>
    <t>SM.2.5.26</t>
  </si>
  <si>
    <t>SM.2.5.27</t>
  </si>
  <si>
    <t>SM.2.5.28</t>
  </si>
  <si>
    <t>SM.2.5.29</t>
  </si>
  <si>
    <t>SM.2.5.30</t>
  </si>
  <si>
    <t>SM.2.5.31</t>
  </si>
  <si>
    <t>SM.2.5.32</t>
  </si>
  <si>
    <t>SM.2.5.33</t>
  </si>
  <si>
    <t>SM.2.5.34</t>
  </si>
  <si>
    <t>SM.2.5.35</t>
  </si>
  <si>
    <t>SM.2.5.36</t>
  </si>
  <si>
    <t>SM.2.5.37</t>
  </si>
  <si>
    <t>SM.2.5.38</t>
  </si>
  <si>
    <t>SM.2.5.39</t>
  </si>
  <si>
    <t>SM.2.5.40</t>
  </si>
  <si>
    <t>SM.2.5.41</t>
  </si>
  <si>
    <t>SM.2.5.42</t>
  </si>
  <si>
    <t>SM.2.5.43</t>
  </si>
  <si>
    <t>SM.2.5.44</t>
  </si>
  <si>
    <t>SM.2.5.45</t>
  </si>
  <si>
    <t>SM.2.5.46</t>
  </si>
  <si>
    <t>SM.2.5.47</t>
  </si>
  <si>
    <t>SM.2.5.48</t>
  </si>
  <si>
    <t>SM.2.5.49</t>
  </si>
  <si>
    <t>SM.2.5.50</t>
  </si>
  <si>
    <t>SM.2.6.1</t>
  </si>
  <si>
    <t>SM.2.6.2</t>
  </si>
  <si>
    <t>SM.2.6.3</t>
  </si>
  <si>
    <t>OSM.2.6.1</t>
  </si>
  <si>
    <t>OSM.2.6.2</t>
  </si>
  <si>
    <t>OSM.2.6.3</t>
  </si>
  <si>
    <t>OSM.2.6.4</t>
  </si>
  <si>
    <t>OSM.2.6.5</t>
  </si>
  <si>
    <t>OSM.2.6.6</t>
  </si>
  <si>
    <t>SM.2.7.1</t>
  </si>
  <si>
    <t>SM.2.7.2</t>
  </si>
  <si>
    <t>SM.2.7.3</t>
  </si>
  <si>
    <t>OSM.2.7.1</t>
  </si>
  <si>
    <t>OSM.2.7.2</t>
  </si>
  <si>
    <t>OSM.2.7.3</t>
  </si>
  <si>
    <t>OSM.2.7.4</t>
  </si>
  <si>
    <t>OSM.2.7.5</t>
  </si>
  <si>
    <t>OSM.2.7.6</t>
  </si>
  <si>
    <t>SM.2.8.1</t>
  </si>
  <si>
    <t>SM.2.8.2</t>
  </si>
  <si>
    <t>SM.2.8.3</t>
  </si>
  <si>
    <t>SM.2.8.4</t>
  </si>
  <si>
    <t>SM.2.8.5</t>
  </si>
  <si>
    <t>SM.2.9.1</t>
  </si>
  <si>
    <t>SM.2A.10.1</t>
  </si>
  <si>
    <t>SM.2A.10.2</t>
  </si>
  <si>
    <t>SM.2A.10.3</t>
  </si>
  <si>
    <t>SM.2A.10.4</t>
  </si>
  <si>
    <t>SM.2A.10.5</t>
  </si>
  <si>
    <t>SM.2A.10.6</t>
  </si>
  <si>
    <t>SM.2A.10.7</t>
  </si>
  <si>
    <t>SM.2A.10.8</t>
  </si>
  <si>
    <t>SM.2A.10.9</t>
  </si>
  <si>
    <t>SM.2A.10.10</t>
  </si>
  <si>
    <t>SM.2A.10.11</t>
  </si>
  <si>
    <t>SM.2A.10.12</t>
  </si>
  <si>
    <t>SM.2A.10.13</t>
  </si>
  <si>
    <t>SM.2A.10.14</t>
  </si>
  <si>
    <t>SM.2A.10.15</t>
  </si>
  <si>
    <t>SM.2A.10.16</t>
  </si>
  <si>
    <t>SM.2A.10.17</t>
  </si>
  <si>
    <t>SM.2A.10.18</t>
  </si>
  <si>
    <t>SM.2A.10.19</t>
  </si>
  <si>
    <t>SM.2A.10.20</t>
  </si>
  <si>
    <t>SM.2A.10.21</t>
  </si>
  <si>
    <t>SM.2A.10.22</t>
  </si>
  <si>
    <t>SM.2A.10.23</t>
  </si>
  <si>
    <t>SM.2A.10.24</t>
  </si>
  <si>
    <t>SM.2A.10.25</t>
  </si>
  <si>
    <t>SM.2A.10.26</t>
  </si>
  <si>
    <t>SM.2A.11.1</t>
  </si>
  <si>
    <t>SM.2A.11.2</t>
  </si>
  <si>
    <t>SM.2A.11.3</t>
  </si>
  <si>
    <t>SM.2A.11.4</t>
  </si>
  <si>
    <t>SM.2A.11.5</t>
  </si>
  <si>
    <t>SM.2A.11.6</t>
  </si>
  <si>
    <t>SM.2A.11.7</t>
  </si>
  <si>
    <t>SM.2A.11.8</t>
  </si>
  <si>
    <t>SM.2A.11.9</t>
  </si>
  <si>
    <t>SM.2A.11.10</t>
  </si>
  <si>
    <t>OSM.2A.11.1</t>
  </si>
  <si>
    <t>OSM.2A.11.2</t>
  </si>
  <si>
    <t>OSM.2A.11.3</t>
  </si>
  <si>
    <t>OSM.2A.11.4</t>
  </si>
  <si>
    <t>OSM.2A.11.5</t>
  </si>
  <si>
    <t>OSM.2A.11.6</t>
  </si>
  <si>
    <t>OSM.2A.11.7</t>
  </si>
  <si>
    <t>OSM.2A.11.8</t>
  </si>
  <si>
    <t>OSM.2A.11.9</t>
  </si>
  <si>
    <t>SM.2A.12.1</t>
  </si>
  <si>
    <t>SM.2A.12.2</t>
  </si>
  <si>
    <t>SM.2A.12.3</t>
  </si>
  <si>
    <t>SM.2A.12.4</t>
  </si>
  <si>
    <t>SM.2A.12.5</t>
  </si>
  <si>
    <t>SM.2A.12.6</t>
  </si>
  <si>
    <t>SM.2A.12.7</t>
  </si>
  <si>
    <t>SM.2A.12.8</t>
  </si>
  <si>
    <t>SM.2A.12.9</t>
  </si>
  <si>
    <t>SM.2A.12.10</t>
  </si>
  <si>
    <t>OSM.2A.12.1</t>
  </si>
  <si>
    <t>OSM.2A.12.2</t>
  </si>
  <si>
    <t>OSM.2A.12.3</t>
  </si>
  <si>
    <t>OSM.2A.12.4</t>
  </si>
  <si>
    <t>OSM.2A.12.5</t>
  </si>
  <si>
    <t>OSM.2A.12.6</t>
  </si>
  <si>
    <t>OSM.2A.12.7</t>
  </si>
  <si>
    <t>OSM.2A.12.8</t>
  </si>
  <si>
    <t>OSM.2A.12.9</t>
  </si>
  <si>
    <t>SM.2A.13.1</t>
  </si>
  <si>
    <t>SM.2A.13.2</t>
  </si>
  <si>
    <t>SM.2A.13.3</t>
  </si>
  <si>
    <t>SM.2A.13.4</t>
  </si>
  <si>
    <t>SM.2A.13.5</t>
  </si>
  <si>
    <t>OSM.2A.13.1</t>
  </si>
  <si>
    <t>OSM.2A.13.2</t>
  </si>
  <si>
    <t>OSM.2A.13.3</t>
  </si>
  <si>
    <t>OSM.2A.13.4</t>
  </si>
  <si>
    <t>OSM.2A.13.5</t>
  </si>
  <si>
    <t>OSM.2A.13.6</t>
  </si>
  <si>
    <t>OSM.2A.13.7</t>
  </si>
  <si>
    <t>OSM.2A.13.8</t>
  </si>
  <si>
    <t>OSM.2A.13.9</t>
  </si>
  <si>
    <t>OSM.2A.13.10</t>
  </si>
  <si>
    <t>SM.2A.14.1</t>
  </si>
  <si>
    <t>SM.2A.14.2</t>
  </si>
  <si>
    <t>SM.2A.14.3</t>
  </si>
  <si>
    <t>OSM.2A.14.1</t>
  </si>
  <si>
    <t>OSM.2A.14.2</t>
  </si>
  <si>
    <t>OSM.2A.14.3</t>
  </si>
  <si>
    <t>% No. of Dwellings</t>
  </si>
  <si>
    <t>SM.2A.15.1</t>
  </si>
  <si>
    <t>SM.2A.15.2</t>
  </si>
  <si>
    <t>SM.2A.15.3</t>
  </si>
  <si>
    <t>SM.2A.15.4</t>
  </si>
  <si>
    <t>SM.2A.15.5</t>
  </si>
  <si>
    <t>SM.2A.15.6</t>
  </si>
  <si>
    <t>SM.2A.15.7</t>
  </si>
  <si>
    <t>SM.2A.15.8</t>
  </si>
  <si>
    <t>SM.2A.15.9</t>
  </si>
  <si>
    <t>SM.2A.15.10</t>
  </si>
  <si>
    <t>SM.2A.15.11</t>
  </si>
  <si>
    <t>SM.2A.15.12</t>
  </si>
  <si>
    <t>SM.2A.15.13</t>
  </si>
  <si>
    <t>SM.2A.15.14</t>
  </si>
  <si>
    <t>SM.2A.15.15</t>
  </si>
  <si>
    <t>SM.2A.15.16</t>
  </si>
  <si>
    <t>SM.2A.15.17</t>
  </si>
  <si>
    <t>SM.2A.15.18</t>
  </si>
  <si>
    <t>SM.2A.15.19</t>
  </si>
  <si>
    <t>OSM.2A.15.1</t>
  </si>
  <si>
    <t>OSM.2A.15.2</t>
  </si>
  <si>
    <t>OSM.2A.15.3</t>
  </si>
  <si>
    <t>SM.2A.16.1</t>
  </si>
  <si>
    <t>SM.2A.16.2</t>
  </si>
  <si>
    <t>SM.2A.16.3</t>
  </si>
  <si>
    <t>SM.2A.16.4</t>
  </si>
  <si>
    <t>SM.2A.16.5</t>
  </si>
  <si>
    <t>SM.2A.16.6</t>
  </si>
  <si>
    <t>SM.2A.16.7</t>
  </si>
  <si>
    <t>SM.2A.16.8</t>
  </si>
  <si>
    <t>SM.2A.16.9</t>
  </si>
  <si>
    <t>SM.2A.16.10</t>
  </si>
  <si>
    <t>OSM.2A.16.1</t>
  </si>
  <si>
    <t>SM.2A.17.1</t>
  </si>
  <si>
    <t>SM.2A.17.2</t>
  </si>
  <si>
    <t>SM.2A.17.3</t>
  </si>
  <si>
    <t>SM.2A.17.4</t>
  </si>
  <si>
    <t>SM.2A.17.5</t>
  </si>
  <si>
    <t>SM.2A.17.6</t>
  </si>
  <si>
    <t>OSM.2A.17.1</t>
  </si>
  <si>
    <t>SM.2B.21.1</t>
  </si>
  <si>
    <t>SM.2B.21.2</t>
  </si>
  <si>
    <t>SM.2B.21.3</t>
  </si>
  <si>
    <t>SM.2B.21.4</t>
  </si>
  <si>
    <t>SM.2B.21.5</t>
  </si>
  <si>
    <t>SM.2B.21.6</t>
  </si>
  <si>
    <t>SM.2B.21.7</t>
  </si>
  <si>
    <t>SM.2B.21.8</t>
  </si>
  <si>
    <t>SM.2B.21.9</t>
  </si>
  <si>
    <t>SM.2B.21.10</t>
  </si>
  <si>
    <t>% No. of CRE</t>
  </si>
  <si>
    <t>SM.2B.22.1</t>
  </si>
  <si>
    <t>SM.2B.22.2</t>
  </si>
  <si>
    <t>SM.2B.22.3</t>
  </si>
  <si>
    <t>SM.2B.22.4</t>
  </si>
  <si>
    <t>SM.2B.22.5</t>
  </si>
  <si>
    <t>SM.2B.22.6</t>
  </si>
  <si>
    <t>SM.2B.22.7</t>
  </si>
  <si>
    <t>SM.2B.22.8</t>
  </si>
  <si>
    <t>SM.2B.22.9</t>
  </si>
  <si>
    <t>SM.2B.22.10</t>
  </si>
  <si>
    <t>OSM.2B.22.1</t>
  </si>
  <si>
    <t>OSM.2B.22.2</t>
  </si>
  <si>
    <t>OSM.2B.22.3</t>
  </si>
  <si>
    <t>SM.2B.23.1</t>
  </si>
  <si>
    <t>SM.2B.23.2</t>
  </si>
  <si>
    <t>SM.2B.23.3</t>
  </si>
  <si>
    <t>SM.2B.23.4</t>
  </si>
  <si>
    <t>SM.2B.23.5</t>
  </si>
  <si>
    <t>SM.2B.23.6</t>
  </si>
  <si>
    <t>SM.2B.23.7</t>
  </si>
  <si>
    <t>SM.2B.23.8</t>
  </si>
  <si>
    <t>SM.2B.23.9</t>
  </si>
  <si>
    <t>SM.2B.23.10</t>
  </si>
  <si>
    <t>Total sustainable mortgage loans</t>
  </si>
  <si>
    <t>EE total</t>
  </si>
  <si>
    <t>social tot</t>
  </si>
  <si>
    <t>Number of sustainable mortgage loans</t>
  </si>
  <si>
    <t>M.7A.15.1</t>
  </si>
  <si>
    <t>M.7A.15.2</t>
  </si>
  <si>
    <t>M.7A.15.3</t>
  </si>
  <si>
    <t>M.7A.15.4</t>
  </si>
  <si>
    <t>M.7A.15.5</t>
  </si>
  <si>
    <t>M.7A.15.6</t>
  </si>
  <si>
    <t>M.7A.15.7</t>
  </si>
  <si>
    <t>M.7A.15.8</t>
  </si>
  <si>
    <t>M.7A.15.9</t>
  </si>
  <si>
    <t>M.7A.15.10</t>
  </si>
  <si>
    <t>M.7A.15.11</t>
  </si>
  <si>
    <t>M.7A.15.12</t>
  </si>
  <si>
    <t>M.7A.15.13</t>
  </si>
  <si>
    <t>M.7A.15.14</t>
  </si>
  <si>
    <t>M.7A.15.15</t>
  </si>
  <si>
    <t>M.7A.15.16</t>
  </si>
  <si>
    <t>M.7A.15.17</t>
  </si>
  <si>
    <t>M.7A.15.18</t>
  </si>
  <si>
    <t>M.7A.15.19</t>
  </si>
  <si>
    <t>OM.7A.15.1</t>
  </si>
  <si>
    <t>OM.7A.15.2</t>
  </si>
  <si>
    <t>OM.7A.15.3</t>
  </si>
  <si>
    <t>M.7A.16.1</t>
  </si>
  <si>
    <t>M.7A.16.2</t>
  </si>
  <si>
    <t>M.7A.16.3</t>
  </si>
  <si>
    <t>M.7A.16.4</t>
  </si>
  <si>
    <t>M.7A.16.5</t>
  </si>
  <si>
    <t>M.7A.16.6</t>
  </si>
  <si>
    <t>M.7A.16.7</t>
  </si>
  <si>
    <t>M.7A.16.8</t>
  </si>
  <si>
    <t>M.7A.16.9</t>
  </si>
  <si>
    <t>M.7A.16.10</t>
  </si>
  <si>
    <t>OM.7A.16.1</t>
  </si>
  <si>
    <t>SM.2.4.45</t>
  </si>
  <si>
    <t>SM.2.4.46</t>
  </si>
  <si>
    <t>SM.2.4.47</t>
  </si>
  <si>
    <t>SM.2.4.48</t>
  </si>
  <si>
    <t>SM.2.4.49</t>
  </si>
  <si>
    <t>SM.2.4.50</t>
  </si>
  <si>
    <t>SM.2.4.51</t>
  </si>
  <si>
    <t>SM.2.4.52</t>
  </si>
  <si>
    <t>SM.2.4.53</t>
  </si>
  <si>
    <t>SM.2.4.54</t>
  </si>
  <si>
    <t>House, detached or semi-detached</t>
  </si>
  <si>
    <t>Flat or Apartment</t>
  </si>
  <si>
    <t>Bungalow</t>
  </si>
  <si>
    <t>Terraced House</t>
  </si>
  <si>
    <t>Multifamily House</t>
  </si>
  <si>
    <t>Land Only</t>
  </si>
  <si>
    <t>SM.2A.17.7</t>
  </si>
  <si>
    <t>SM.2A.17.8</t>
  </si>
  <si>
    <t>SM.2A.18.1</t>
  </si>
  <si>
    <t>SM.2A.18.2</t>
  </si>
  <si>
    <t>SM.2A.18.3</t>
  </si>
  <si>
    <t>SM.2A.18.4</t>
  </si>
  <si>
    <t>no data</t>
  </si>
  <si>
    <t>SM.2A.18.5</t>
  </si>
  <si>
    <t>OSM.2A.18.1</t>
  </si>
  <si>
    <t>OSM.2B.22.4</t>
  </si>
  <si>
    <t>OSM.2B.22.5</t>
  </si>
  <si>
    <t>OSM.2B.22.6</t>
  </si>
  <si>
    <t>OSM.2B.22.7</t>
  </si>
  <si>
    <t>OSM.2B.22.8</t>
  </si>
  <si>
    <t>OSM.2B.22.9</t>
  </si>
  <si>
    <t>OSM.2B.23.1</t>
  </si>
  <si>
    <t>OSM.2B.23.2</t>
  </si>
  <si>
    <t>OSM.2B.23.3</t>
  </si>
  <si>
    <t>SM.2B.24.1</t>
  </si>
  <si>
    <t>SM.2B.24.2</t>
  </si>
  <si>
    <t>SM.2B.24.3</t>
  </si>
  <si>
    <t>SM.2B.24.4</t>
  </si>
  <si>
    <t>SM.2B.24.5</t>
  </si>
  <si>
    <t>SM.2B.24.6</t>
  </si>
  <si>
    <t>SM.2B.24.7</t>
  </si>
  <si>
    <t>SM.2B.24.8</t>
  </si>
  <si>
    <t>SM.2B.24.9</t>
  </si>
  <si>
    <t>SM.2B.24.10</t>
  </si>
  <si>
    <t>M.7B.21.1</t>
  </si>
  <si>
    <t>M.7B.21.2</t>
  </si>
  <si>
    <t>M.7B.21.3</t>
  </si>
  <si>
    <t>M.7B.21.4</t>
  </si>
  <si>
    <t>M.7B.21.5</t>
  </si>
  <si>
    <t>M.7B.21.6</t>
  </si>
  <si>
    <t>M.7B.21.7</t>
  </si>
  <si>
    <t>M.7B.21.8</t>
  </si>
  <si>
    <t>M.7B.21.9</t>
  </si>
  <si>
    <t>M.7B.21.10</t>
  </si>
  <si>
    <t>M.7B.22.1</t>
  </si>
  <si>
    <t>M.7B.22.2</t>
  </si>
  <si>
    <t>M.7B.22.3</t>
  </si>
  <si>
    <t>M.7B.22.4</t>
  </si>
  <si>
    <t>M.7B.22.5</t>
  </si>
  <si>
    <t>M.7B.22.6</t>
  </si>
  <si>
    <t>M.7B.22.7</t>
  </si>
  <si>
    <t>M.7B.22.8</t>
  </si>
  <si>
    <t>M.7B.22.9</t>
  </si>
  <si>
    <t>M.7B.22.10</t>
  </si>
  <si>
    <t>OM.7B.22.1</t>
  </si>
  <si>
    <t>OM.7B.22.2</t>
  </si>
  <si>
    <t>OM.7B.22.3</t>
  </si>
  <si>
    <t>OM.7B.22.4</t>
  </si>
  <si>
    <t>OM.7B.22.5</t>
  </si>
  <si>
    <t>OM.7B.22.6</t>
  </si>
  <si>
    <t>OM.7B.22.7</t>
  </si>
  <si>
    <t>OM.7B.22.8</t>
  </si>
  <si>
    <t>OM.7B.22.9</t>
  </si>
  <si>
    <t>1.  Share of assets affected by payment holidays caused by COVID 19</t>
  </si>
  <si>
    <t>1. Breakdown of payment holiday</t>
  </si>
  <si>
    <t xml:space="preserve">% Nominal (mn) to total cover pool </t>
  </si>
  <si>
    <t>% No. of Loans to total cover pool</t>
  </si>
  <si>
    <t>2. Additional information on the cover pool section affected by payment holidays</t>
  </si>
  <si>
    <t>Total payment holiday</t>
  </si>
  <si>
    <t>COVID-19: EMF-ECBC Response</t>
  </si>
  <si>
    <t>For further information concerning the nation-specific dispositions regarging the impact of the Covid 19 outbreak on cover pools, please refer to the:</t>
  </si>
  <si>
    <t>COV.1.1.1</t>
  </si>
  <si>
    <t>payment holiday granted</t>
  </si>
  <si>
    <t>1 month</t>
  </si>
  <si>
    <t>2 months</t>
  </si>
  <si>
    <t>3 months</t>
  </si>
  <si>
    <t>over 6 months</t>
  </si>
  <si>
    <t>total</t>
  </si>
  <si>
    <t>COV.2.1.1</t>
  </si>
  <si>
    <t>COV.2.1.2</t>
  </si>
  <si>
    <t>COV.2.1.3</t>
  </si>
  <si>
    <t>COV.2.1.4</t>
  </si>
  <si>
    <t>OCOV.2.1.5</t>
  </si>
  <si>
    <t>OCOV.2.1.6</t>
  </si>
  <si>
    <t>OCOV.2.1.7</t>
  </si>
  <si>
    <t>OCOV.2.1.8</t>
  </si>
  <si>
    <t>Optional further information at issuer/country level</t>
  </si>
  <si>
    <t>principal deferred</t>
  </si>
  <si>
    <t xml:space="preserve">principal &amp; interest deferred </t>
  </si>
  <si>
    <t>M.7A.16.11</t>
  </si>
  <si>
    <t>SM.2A.16.11</t>
  </si>
  <si>
    <t>SM.2B.24.11</t>
  </si>
  <si>
    <t>SM.2B.25.1</t>
  </si>
  <si>
    <t>SM.2B.25.2</t>
  </si>
  <si>
    <t>SM.2B.25.3</t>
  </si>
  <si>
    <t>SM.2B.25.4</t>
  </si>
  <si>
    <t>SM.2B.25.5</t>
  </si>
  <si>
    <t>CONTENT OF Temporary Tab</t>
  </si>
  <si>
    <t xml:space="preserve">Can the COVID-19 related payment holiday loans remain part of the cover pool?     </t>
  </si>
  <si>
    <t>1.  Share of cover assets affected at the time of reporting by payment holidays caused exclusively by COVID 19</t>
  </si>
  <si>
    <t>OCOV.1.1.2</t>
  </si>
  <si>
    <t>OCOV.1.1.3</t>
  </si>
  <si>
    <t>1. types of granted payment holiday (original duration)</t>
  </si>
  <si>
    <t>4 to 6 months</t>
  </si>
  <si>
    <t>in % nominal (mn) of affected notional amount to total cover pool</t>
  </si>
  <si>
    <t>SM.2A.19.1</t>
  </si>
  <si>
    <t>SM.2A.19.2</t>
  </si>
  <si>
    <t>SM.2A.19.3</t>
  </si>
  <si>
    <t>SM.2A.19.4</t>
  </si>
  <si>
    <t>SM.2A.19.5</t>
  </si>
  <si>
    <t>OSM.2A.19.1</t>
  </si>
  <si>
    <t>15. Energy Performance information of the financed RRE</t>
  </si>
  <si>
    <t>SM.2A.16.12</t>
  </si>
  <si>
    <t>SM.2A.16.13</t>
  </si>
  <si>
    <t>SM.2A.16.14</t>
  </si>
  <si>
    <t>SM.2A.16.15</t>
  </si>
  <si>
    <t>SM.2A.16.16</t>
  </si>
  <si>
    <t>SM.2A.16.17</t>
  </si>
  <si>
    <t>SM.2A.16.18</t>
  </si>
  <si>
    <t>SM.2A.16.19</t>
  </si>
  <si>
    <t>OSM.2A.16.2</t>
  </si>
  <si>
    <t>18. Dwelling type</t>
  </si>
  <si>
    <t>SM.2A.18.6</t>
  </si>
  <si>
    <t>SM.2A.18.7</t>
  </si>
  <si>
    <t>SM.2A.18.8</t>
  </si>
  <si>
    <t>SM.2A.17.9</t>
  </si>
  <si>
    <t>SM.2A.17.10</t>
  </si>
  <si>
    <t>SM.2A.17.11</t>
  </si>
  <si>
    <t>M.7A.16.12</t>
  </si>
  <si>
    <t>M.7A.16.13</t>
  </si>
  <si>
    <t>M.7A.16.14</t>
  </si>
  <si>
    <t>M.7A.16.15</t>
  </si>
  <si>
    <t>M.7A.16.16</t>
  </si>
  <si>
    <t>M.7A.16.17</t>
  </si>
  <si>
    <t>M.7A.16.18</t>
  </si>
  <si>
    <t>M.7A.16.19</t>
  </si>
  <si>
    <t>OM.7A.16.2</t>
  </si>
  <si>
    <t>OM.7A.16.3</t>
  </si>
  <si>
    <t>M.7A.17.1</t>
  </si>
  <si>
    <t>M.7A.17.2</t>
  </si>
  <si>
    <t>M.7A.17.3</t>
  </si>
  <si>
    <t>M.7A.17.4</t>
  </si>
  <si>
    <t>M.7A.17.5</t>
  </si>
  <si>
    <t>M.7A.17.6</t>
  </si>
  <si>
    <t>M.7A.17.7</t>
  </si>
  <si>
    <t>M.7A.17.8</t>
  </si>
  <si>
    <t>M.7A.17.9</t>
  </si>
  <si>
    <t>M.7A.17.10</t>
  </si>
  <si>
    <t>M.7A.17.11</t>
  </si>
  <si>
    <t>OM.7A.17.1</t>
  </si>
  <si>
    <t>OM.7A.18.1</t>
  </si>
  <si>
    <t>M.7B.23.1</t>
  </si>
  <si>
    <t>M.7B.23.2</t>
  </si>
  <si>
    <t>M.7B.23.3</t>
  </si>
  <si>
    <t>M.7B.23.4</t>
  </si>
  <si>
    <t>M.7B.23.5</t>
  </si>
  <si>
    <t>M.7B.23.6</t>
  </si>
  <si>
    <t>M.7B.23.7</t>
  </si>
  <si>
    <t>M.7B.23.8</t>
  </si>
  <si>
    <t>M.7B.23.9</t>
  </si>
  <si>
    <t>M.7B.23.10</t>
  </si>
  <si>
    <t>OM.7B.23.1</t>
  </si>
  <si>
    <t>OM.7B.23.2</t>
  </si>
  <si>
    <t>OM.7B.23.3</t>
  </si>
  <si>
    <t>OM.7B.23.4</t>
  </si>
  <si>
    <t>OM.7B.23.5</t>
  </si>
  <si>
    <t>OM.7B.23.6</t>
  </si>
  <si>
    <t>OM.7B.23.7</t>
  </si>
  <si>
    <t>OM.7B.23.8</t>
  </si>
  <si>
    <t>OM.7B.23.9</t>
  </si>
  <si>
    <t>Social impact mortgage loans</t>
  </si>
  <si>
    <t>OSM.1.1.1</t>
  </si>
  <si>
    <t>OSM.1.1.2</t>
  </si>
  <si>
    <t>OSM.1.1.3</t>
  </si>
  <si>
    <t>OSM.1.1.4</t>
  </si>
  <si>
    <t>OSM.1.1.5</t>
  </si>
  <si>
    <t>o/w EE residential</t>
  </si>
  <si>
    <t>o/w EE commercial</t>
  </si>
  <si>
    <t>o/w EE other</t>
  </si>
  <si>
    <t xml:space="preserve">o/w Social residential </t>
  </si>
  <si>
    <t xml:space="preserve">o/wSocial Commercial </t>
  </si>
  <si>
    <t>o/w social other</t>
  </si>
  <si>
    <t>Subsidised housing</t>
  </si>
  <si>
    <t>M.7A.13.6</t>
  </si>
  <si>
    <t xml:space="preserve">Hospital </t>
  </si>
  <si>
    <t xml:space="preserve">School </t>
  </si>
  <si>
    <t>other RE with a social relevant purpose</t>
  </si>
  <si>
    <t>o/w Cultural purposes</t>
  </si>
  <si>
    <t xml:space="preserve">Subsidised housing </t>
  </si>
  <si>
    <t>SM.2A.13.6</t>
  </si>
  <si>
    <t>CONTENT OF TAB F1</t>
  </si>
  <si>
    <t>New Property</t>
  </si>
  <si>
    <t>Existing Property</t>
  </si>
  <si>
    <t>G.3.14.3</t>
  </si>
  <si>
    <t>G.3.14.4</t>
  </si>
  <si>
    <t>OSM.2B.23.4</t>
  </si>
  <si>
    <t>OSM.2B.23.5</t>
  </si>
  <si>
    <t>OSM.2B.23.6</t>
  </si>
  <si>
    <t>OSM.2B.23.7</t>
  </si>
  <si>
    <t>OSM.2B.23.8</t>
  </si>
  <si>
    <t>OSM.2B.23.9</t>
  </si>
  <si>
    <t>SM.2B.24.12</t>
  </si>
  <si>
    <t>SM.2B.24.13</t>
  </si>
  <si>
    <t>OSM.2B.24.1</t>
  </si>
  <si>
    <t>OSM.2B.24.2</t>
  </si>
  <si>
    <t>OSM.2B.24.3</t>
  </si>
  <si>
    <t>SM.2B.25.6</t>
  </si>
  <si>
    <t>SM.2B.25.7</t>
  </si>
  <si>
    <t>SM.2B.25.8</t>
  </si>
  <si>
    <t>SM.2B.25.9</t>
  </si>
  <si>
    <t>SM.2B.25.10</t>
  </si>
  <si>
    <t>SM.2B.25.11</t>
  </si>
  <si>
    <t>SM.2B.25.12</t>
  </si>
  <si>
    <t>SM.2B.25.13</t>
  </si>
  <si>
    <t>SM.2B.25.14</t>
  </si>
  <si>
    <t>SM.2B.25.15</t>
  </si>
  <si>
    <t>SM.2B.25.16</t>
  </si>
  <si>
    <t>SM.2B.25.17</t>
  </si>
  <si>
    <t>SM.2B.25.18</t>
  </si>
  <si>
    <t>SM.2B.25.19</t>
  </si>
  <si>
    <t>SM.2B.26.1</t>
  </si>
  <si>
    <t>SM.2B.26.2</t>
  </si>
  <si>
    <t>SM.2B.26.3</t>
  </si>
  <si>
    <t>SM.2B.26.4</t>
  </si>
  <si>
    <t>SM.2B.26.5</t>
  </si>
  <si>
    <t>SM.2B.26.6</t>
  </si>
  <si>
    <t>SM.2B.26.7</t>
  </si>
  <si>
    <t>SM.2B.26.8</t>
  </si>
  <si>
    <t>SM.2B.26.9</t>
  </si>
  <si>
    <t>SM.2B.26.10</t>
  </si>
  <si>
    <t>SM.2B.26.11</t>
  </si>
  <si>
    <t>SM.2B.27.1</t>
  </si>
  <si>
    <t>SM.2B.27.2</t>
  </si>
  <si>
    <t>SM.2B.27.3</t>
  </si>
  <si>
    <t>SM.2B.27.4</t>
  </si>
  <si>
    <t>SM.2B.27.5</t>
  </si>
  <si>
    <t>Existing property</t>
  </si>
  <si>
    <t>New property</t>
  </si>
  <si>
    <t xml:space="preserve">New Property and Existing Property </t>
  </si>
  <si>
    <t xml:space="preserve">Sustainability - strategy pursued in the cover pool </t>
  </si>
  <si>
    <t>Subsidised Housing  (definitions of affordable, social housing)</t>
  </si>
  <si>
    <t>2. Glossary - ESG items (optional)</t>
  </si>
  <si>
    <t>3. Reason for No Data</t>
  </si>
  <si>
    <t>4. Glossary - Extra national and/or Issuer Items</t>
  </si>
  <si>
    <t>HG.3.2</t>
  </si>
  <si>
    <t>HG.3.3</t>
  </si>
  <si>
    <t>HG.4.1</t>
  </si>
  <si>
    <t>OHG.4.1</t>
  </si>
  <si>
    <t>OHG.4.2</t>
  </si>
  <si>
    <t>OHG.4.3</t>
  </si>
  <si>
    <t>OHG.4.4</t>
  </si>
  <si>
    <t>OHG.4.5</t>
  </si>
  <si>
    <t>OHG.2.4</t>
  </si>
  <si>
    <t>OHG.2.5</t>
  </si>
  <si>
    <t>OHG.2.6</t>
  </si>
  <si>
    <t>OHG.2.7</t>
  </si>
  <si>
    <t>OHG.2.8</t>
  </si>
  <si>
    <t>OHG.2.9</t>
  </si>
  <si>
    <t>OHG.2.10</t>
  </si>
  <si>
    <t>OHG.2.11</t>
  </si>
  <si>
    <t>OHG.2.12</t>
  </si>
  <si>
    <t>17. Property Age Structure</t>
  </si>
  <si>
    <t>19. New Residential Property</t>
  </si>
  <si>
    <t>New Proprety</t>
  </si>
  <si>
    <t>% No. of dwellings</t>
  </si>
  <si>
    <t>% No. of  CRE</t>
  </si>
  <si>
    <t>% Total Sustainable Mortgages</t>
  </si>
  <si>
    <t>Czechia</t>
  </si>
  <si>
    <t>15. EPC  Information of the financed RRE - optional</t>
  </si>
  <si>
    <t>17. Property Age Structure - optional</t>
  </si>
  <si>
    <t>18. Dwelling type - optional</t>
  </si>
  <si>
    <t>19. New Residential Property - optional</t>
  </si>
  <si>
    <t>whether or not exposures in the form of covered bonds are eligible to preferential treatment under Regulation (EU) 575/2013 is ultimately a matter to be determined by a relevant investor institution and its relevant supervisory authority and the issuer does not accept any responsibility in this regard.</t>
  </si>
  <si>
    <t>OSM.2.8.1</t>
  </si>
  <si>
    <t>OSM.2.8.2</t>
  </si>
  <si>
    <t>OSM.2.8.3</t>
  </si>
  <si>
    <t>OSM.2.8.4</t>
  </si>
  <si>
    <t>OSM.2.9.1</t>
  </si>
  <si>
    <t>OSM.2.9.2</t>
  </si>
  <si>
    <t>OSM.2.9.3</t>
  </si>
  <si>
    <t>OSM.2.9.4</t>
  </si>
  <si>
    <t>OSM.2.9.5</t>
  </si>
  <si>
    <t>OSM.2.9.6</t>
  </si>
  <si>
    <t>OSM.2.9.7</t>
  </si>
  <si>
    <t>OCOV.2.1.9</t>
  </si>
  <si>
    <t>OCOV.2.1.10</t>
  </si>
  <si>
    <t>[please insert here mortgages with extended moratoria]</t>
  </si>
  <si>
    <t>1946 - 1960</t>
  </si>
  <si>
    <t>21. Loan Size Information</t>
  </si>
  <si>
    <t>M.7B.21.11</t>
  </si>
  <si>
    <t>M.7B.21.12</t>
  </si>
  <si>
    <t>M.7B.21.13</t>
  </si>
  <si>
    <t>M.7B.21.14</t>
  </si>
  <si>
    <t>M.7B.21.15</t>
  </si>
  <si>
    <t>M.7B.21.16</t>
  </si>
  <si>
    <t>M.7B.21.17</t>
  </si>
  <si>
    <t>M.7B.21.18</t>
  </si>
  <si>
    <t>M.7B.21.19</t>
  </si>
  <si>
    <t>M.7B.21.20</t>
  </si>
  <si>
    <t>M.7B.21.21</t>
  </si>
  <si>
    <t>M.7B.21.22</t>
  </si>
  <si>
    <t>M.7B.21.23</t>
  </si>
  <si>
    <t>M.7B.21.24</t>
  </si>
  <si>
    <t>M.7B.21.25</t>
  </si>
  <si>
    <t>M.7B.21.26</t>
  </si>
  <si>
    <t xml:space="preserve">22. Loan to Value (LTV) Information - UNINDEXED </t>
  </si>
  <si>
    <t>16. Average energy use intensity (kWh/m2 per year) - optional</t>
  </si>
  <si>
    <t>OHG.1.6</t>
  </si>
  <si>
    <t>OHG.1.7</t>
  </si>
  <si>
    <t>SM.2A.20.1</t>
  </si>
  <si>
    <t>SM.2A.20.2</t>
  </si>
  <si>
    <t>SM.2A.20.3</t>
  </si>
  <si>
    <t>SM.2A.20.4</t>
  </si>
  <si>
    <t>SM.2A.20.5</t>
  </si>
  <si>
    <t>SM.2A.20.6</t>
  </si>
  <si>
    <t>SM.2A.20.7</t>
  </si>
  <si>
    <t>SM.2A.20.8</t>
  </si>
  <si>
    <t>SM.2A.20.9</t>
  </si>
  <si>
    <t>SM.2A.20.10</t>
  </si>
  <si>
    <t>SM.2A.20.11</t>
  </si>
  <si>
    <t>SM.2A.20.12</t>
  </si>
  <si>
    <t>SM.2A.20.13</t>
  </si>
  <si>
    <t>SM.2A.20.14</t>
  </si>
  <si>
    <t>SM.2A.20.15</t>
  </si>
  <si>
    <t>SM.2A.20.16</t>
  </si>
  <si>
    <t>SM.2A.20.17</t>
  </si>
  <si>
    <t>SM.2A.20.18</t>
  </si>
  <si>
    <t>SM.2A.20.19</t>
  </si>
  <si>
    <t>SM.2A.20.20</t>
  </si>
  <si>
    <t>SM.2A.20.21</t>
  </si>
  <si>
    <t>SM.2A.20.22</t>
  </si>
  <si>
    <t>SM.2A.20.23</t>
  </si>
  <si>
    <t>SM.2A.20.24</t>
  </si>
  <si>
    <t>SM.2A.20.25</t>
  </si>
  <si>
    <t>SM.2A.20.26</t>
  </si>
  <si>
    <t>SM.2A.20.27</t>
  </si>
  <si>
    <t>SM.2A.20.28</t>
  </si>
  <si>
    <t>SM.2A.20.29</t>
  </si>
  <si>
    <t>SM.2A.20.30</t>
  </si>
  <si>
    <t>SM.2A.20.31</t>
  </si>
  <si>
    <t>SM.2A.20.32</t>
  </si>
  <si>
    <t>SM.2A.20.33</t>
  </si>
  <si>
    <t>SM.2A.20.34</t>
  </si>
  <si>
    <t>SM.2A.20.35</t>
  </si>
  <si>
    <t>SM.2A.20.36</t>
  </si>
  <si>
    <t>SM.2A.20.37</t>
  </si>
  <si>
    <t>SM.2A.20.38</t>
  </si>
  <si>
    <t>SM.2A.20.39</t>
  </si>
  <si>
    <t>SM.2A.20.40</t>
  </si>
  <si>
    <t>SM.2A.20.41</t>
  </si>
  <si>
    <t>SM.2A.20.42</t>
  </si>
  <si>
    <t>SM.2A.20.43</t>
  </si>
  <si>
    <t>SM.2A.20.44</t>
  </si>
  <si>
    <t>SM.2A.20.45</t>
  </si>
  <si>
    <t>SM.2A.20.46</t>
  </si>
  <si>
    <t>SM.2A.20.47</t>
  </si>
  <si>
    <t>SM.2A.20.48</t>
  </si>
  <si>
    <t>SM.2B.21.11</t>
  </si>
  <si>
    <t>SM.2B.21.12</t>
  </si>
  <si>
    <t>SM.2B.21.13</t>
  </si>
  <si>
    <t>SM.2B.21.14</t>
  </si>
  <si>
    <t>SM.2B.21.15</t>
  </si>
  <si>
    <t>SM.2B.21.16</t>
  </si>
  <si>
    <t>SM.2B.21.17</t>
  </si>
  <si>
    <t>SM.2B.21.18</t>
  </si>
  <si>
    <t>SM.2B.21.19</t>
  </si>
  <si>
    <t>SM.2B.21.20</t>
  </si>
  <si>
    <t>SM.2B.21.21</t>
  </si>
  <si>
    <t>SM.2B.21.22</t>
  </si>
  <si>
    <t>SM.2B.21.23</t>
  </si>
  <si>
    <t>SM.2B.21.24</t>
  </si>
  <si>
    <t>SM.2B.21.25</t>
  </si>
  <si>
    <t>SM.2B.21.26</t>
  </si>
  <si>
    <t>23. Loan to Value (LTV) Information - INDEXED</t>
  </si>
  <si>
    <t>24. Breakdown by Type</t>
  </si>
  <si>
    <t>OSM.2B.24.4</t>
  </si>
  <si>
    <t>OSM.2B.24.5</t>
  </si>
  <si>
    <t>OSM.2B.24.6</t>
  </si>
  <si>
    <t>OSM.2B.24.7</t>
  </si>
  <si>
    <t>OSM.2B.24.8</t>
  </si>
  <si>
    <t>OSM.2B.24.9</t>
  </si>
  <si>
    <t>OSM.2B.24.10</t>
  </si>
  <si>
    <t>OSM.2B.24.11</t>
  </si>
  <si>
    <t>OSM.2B.24.12</t>
  </si>
  <si>
    <t>OSM.2B.24.13</t>
  </si>
  <si>
    <t>OSM.2B.24.14</t>
  </si>
  <si>
    <t>25. EPC  Information of the financed CRE</t>
  </si>
  <si>
    <t>OSM.2B.25.1</t>
  </si>
  <si>
    <t>OSM.2B.25.2</t>
  </si>
  <si>
    <t>OSM.2B.25.3</t>
  </si>
  <si>
    <t>26. Average energy use intensity (kWh/m2 per year)</t>
  </si>
  <si>
    <t>SM.2B.26.12</t>
  </si>
  <si>
    <t>SM.2B.26.13</t>
  </si>
  <si>
    <t>SM.2B.26.14</t>
  </si>
  <si>
    <t>SM.2B.26.15</t>
  </si>
  <si>
    <t>SM.2B.26.16</t>
  </si>
  <si>
    <t>SM.2B.26.17</t>
  </si>
  <si>
    <t>SM.2B.26.18</t>
  </si>
  <si>
    <t>SM.2B.26.19</t>
  </si>
  <si>
    <t>SM.2B.27.6</t>
  </si>
  <si>
    <t>SM.2B.27.7</t>
  </si>
  <si>
    <t>SM.2B.27.8</t>
  </si>
  <si>
    <t>SM.2B.27.9</t>
  </si>
  <si>
    <t>SM.2B.27.10</t>
  </si>
  <si>
    <t>SM.2B.27.11</t>
  </si>
  <si>
    <t>SM.2B.28.1</t>
  </si>
  <si>
    <t>SM.2B.28.2</t>
  </si>
  <si>
    <t>SM.2B.28.3</t>
  </si>
  <si>
    <t>SM.2B.28.4</t>
  </si>
  <si>
    <t>SM.2B.28.5</t>
  </si>
  <si>
    <t>28. New Commercial Property</t>
  </si>
  <si>
    <t>27. CRE Age Structure</t>
  </si>
  <si>
    <t>SM.2B.29.1</t>
  </si>
  <si>
    <t>SM.2B.29.2</t>
  </si>
  <si>
    <t>SM.2B.29.3</t>
  </si>
  <si>
    <t>SM.2B.29.4</t>
  </si>
  <si>
    <t>SM.2B.29.5</t>
  </si>
  <si>
    <t>SM.2B.29.6</t>
  </si>
  <si>
    <t>SM.2B.29.7</t>
  </si>
  <si>
    <t>SM.2B.29.8</t>
  </si>
  <si>
    <t>SM.2B.29.9</t>
  </si>
  <si>
    <t>SM.2B.29.10</t>
  </si>
  <si>
    <t>SM.2B.29.11</t>
  </si>
  <si>
    <t>SM.2B.29.12</t>
  </si>
  <si>
    <t>SM.2B.29.13</t>
  </si>
  <si>
    <t>SM.2B.29.14</t>
  </si>
  <si>
    <t>SM.2B.29.15</t>
  </si>
  <si>
    <t>SM.2B.29.16</t>
  </si>
  <si>
    <t>SM.2B.29.17</t>
  </si>
  <si>
    <t>SM.2B.29.18</t>
  </si>
  <si>
    <t>SM.2B.29.19</t>
  </si>
  <si>
    <t>Total sustainable Mortgages</t>
  </si>
  <si>
    <t>M.7B.24.1</t>
  </si>
  <si>
    <t>M.7B.24.2</t>
  </si>
  <si>
    <t>M.7B.24.3</t>
  </si>
  <si>
    <t>M.7B.24.4</t>
  </si>
  <si>
    <t>M.7B.24.5</t>
  </si>
  <si>
    <t>M.7B.24.6</t>
  </si>
  <si>
    <t>M.7B.24.7</t>
  </si>
  <si>
    <t>M.7B.24.8</t>
  </si>
  <si>
    <t>M.7B.24.9</t>
  </si>
  <si>
    <t>M.7B.24.10</t>
  </si>
  <si>
    <t>M.7B.24.11</t>
  </si>
  <si>
    <t>M.7B.24.12</t>
  </si>
  <si>
    <t>M.7B.24.13</t>
  </si>
  <si>
    <t>OM.7B.24.1</t>
  </si>
  <si>
    <t>OM.7B.24.2</t>
  </si>
  <si>
    <t>OM.7B.24.3</t>
  </si>
  <si>
    <t>OM.7B.24.4</t>
  </si>
  <si>
    <t>OM.7B.24.5</t>
  </si>
  <si>
    <t>OM.7B.24.6</t>
  </si>
  <si>
    <t>OM.7B.24.7</t>
  </si>
  <si>
    <t>OM.7B.24.8</t>
  </si>
  <si>
    <t>OM.7B.24.9</t>
  </si>
  <si>
    <t>OM.7B.24.10</t>
  </si>
  <si>
    <t>OM.7B.24.11</t>
  </si>
  <si>
    <t>OM.7B.24.12</t>
  </si>
  <si>
    <t>OM.7B.24.13</t>
  </si>
  <si>
    <t>OM.7B.24.14</t>
  </si>
  <si>
    <t>25. EPC  Information of the financed CRE - optional</t>
  </si>
  <si>
    <t>26. Average energy use intensity (kWh/m2 per year) - optional</t>
  </si>
  <si>
    <t>27. CRE Age Structure - optional</t>
  </si>
  <si>
    <t>28. New Commercial Property - optional</t>
  </si>
  <si>
    <t>M.7A.18.1</t>
  </si>
  <si>
    <t>M.7A.18.2</t>
  </si>
  <si>
    <t>M.7A.18.3</t>
  </si>
  <si>
    <t>M.7A.18.4</t>
  </si>
  <si>
    <t>M.7A.18.5</t>
  </si>
  <si>
    <t>M.7A.18.6</t>
  </si>
  <si>
    <t>M.7A.18.7</t>
  </si>
  <si>
    <t>M.7A.18.8</t>
  </si>
  <si>
    <t>M.7A.19.1</t>
  </si>
  <si>
    <t>M.7A.19.2</t>
  </si>
  <si>
    <t>M.7A.19.3</t>
  </si>
  <si>
    <t>M.7A.19.4</t>
  </si>
  <si>
    <t>M.7A.19.5</t>
  </si>
  <si>
    <t>M.7A.19.6</t>
  </si>
  <si>
    <t>M.7A.20.1</t>
  </si>
  <si>
    <t>M.7A.20.2</t>
  </si>
  <si>
    <t>M.7A.20.3</t>
  </si>
  <si>
    <t>M.7A.20.4</t>
  </si>
  <si>
    <t>M.7A.20.5</t>
  </si>
  <si>
    <t>M.7A.20.6</t>
  </si>
  <si>
    <t>M.7A.20.7</t>
  </si>
  <si>
    <t>M.7A.20.8</t>
  </si>
  <si>
    <t>M.7A.20.9</t>
  </si>
  <si>
    <t>M.7A.20.10</t>
  </si>
  <si>
    <t>M.7A.20.11</t>
  </si>
  <si>
    <t>M.7A.20.12</t>
  </si>
  <si>
    <t>M.7A.20.13</t>
  </si>
  <si>
    <t>M.7A.20.14</t>
  </si>
  <si>
    <t>M.7A.20.15</t>
  </si>
  <si>
    <t>M.7A.20.16</t>
  </si>
  <si>
    <t>M.7A.20.17</t>
  </si>
  <si>
    <t>M.7A.20.18</t>
  </si>
  <si>
    <t>M.7A.20.19</t>
  </si>
  <si>
    <t>M.7A.20.20</t>
  </si>
  <si>
    <t>M.7A.20.21</t>
  </si>
  <si>
    <t>M.7A.20.22</t>
  </si>
  <si>
    <t>M.7A.20.23</t>
  </si>
  <si>
    <t>M.7A.20.24</t>
  </si>
  <si>
    <t>M.7A.20.25</t>
  </si>
  <si>
    <t>M.7A.20.26</t>
  </si>
  <si>
    <t>M.7A.20.27</t>
  </si>
  <si>
    <t>M.7A.20.28</t>
  </si>
  <si>
    <t>M.7A.20.29</t>
  </si>
  <si>
    <t>M.7A.20.30</t>
  </si>
  <si>
    <t>M.7A.20.31</t>
  </si>
  <si>
    <t>M.7A.20.32</t>
  </si>
  <si>
    <t>M.7A.20.33</t>
  </si>
  <si>
    <t>M.7A.20.34</t>
  </si>
  <si>
    <t>M.7A.20.35</t>
  </si>
  <si>
    <t>M.7A.20.36</t>
  </si>
  <si>
    <t>M.7A.20.37</t>
  </si>
  <si>
    <t>M.7A.20.38</t>
  </si>
  <si>
    <t>M.7A.20.39</t>
  </si>
  <si>
    <t>M.7A.20.40</t>
  </si>
  <si>
    <t>M.7A.20.41</t>
  </si>
  <si>
    <t>M.7A.20.42</t>
  </si>
  <si>
    <t>M.7A.20.43</t>
  </si>
  <si>
    <t>M.7A.20.44</t>
  </si>
  <si>
    <t>M.7A.20.45</t>
  </si>
  <si>
    <t>M.7A.20.46</t>
  </si>
  <si>
    <t>M.7A.20.47</t>
  </si>
  <si>
    <t>M.7A.20.48</t>
  </si>
  <si>
    <t>M.7B.25.1</t>
  </si>
  <si>
    <t>M.7B.25.2</t>
  </si>
  <si>
    <t>M.7B.25.3</t>
  </si>
  <si>
    <t>M.7B.25.4</t>
  </si>
  <si>
    <t>M.7B.25.5</t>
  </si>
  <si>
    <t>M.7B.25.6</t>
  </si>
  <si>
    <t>M.7B.25.7</t>
  </si>
  <si>
    <t>M.7B.25.8</t>
  </si>
  <si>
    <t>M.7B.25.9</t>
  </si>
  <si>
    <t>M.7B.25.10</t>
  </si>
  <si>
    <t>M.7B.25.11</t>
  </si>
  <si>
    <t>M.7B.25.12</t>
  </si>
  <si>
    <t>M.7B.25.13</t>
  </si>
  <si>
    <t>M.7B.25.14</t>
  </si>
  <si>
    <t>M.7B.25.15</t>
  </si>
  <si>
    <t>M.7B.25.16</t>
  </si>
  <si>
    <t>M.7B.25.17</t>
  </si>
  <si>
    <t>M.7B.25.18</t>
  </si>
  <si>
    <t>M.7B.25.19</t>
  </si>
  <si>
    <t>OM.7B.25.1</t>
  </si>
  <si>
    <t>OM.7B.25.2</t>
  </si>
  <si>
    <t>OM.7B.25.3</t>
  </si>
  <si>
    <t>M.7B.26.1</t>
  </si>
  <si>
    <t>M.7B.26.2</t>
  </si>
  <si>
    <t>M.7B.26.3</t>
  </si>
  <si>
    <t>M.7B.26.4</t>
  </si>
  <si>
    <t>M.7B.26.5</t>
  </si>
  <si>
    <t>M.7B.26.6</t>
  </si>
  <si>
    <t>M.7B.26.7</t>
  </si>
  <si>
    <t>M.7B.26.8</t>
  </si>
  <si>
    <t>M.7B.26.9</t>
  </si>
  <si>
    <t>M.7B.26.10</t>
  </si>
  <si>
    <t>M.7B.26.11</t>
  </si>
  <si>
    <t>M.7B.26.12</t>
  </si>
  <si>
    <t>M.7B.26.13</t>
  </si>
  <si>
    <t>M.7B.26.14</t>
  </si>
  <si>
    <t>M.7B.26.15</t>
  </si>
  <si>
    <t>M.7B.26.16</t>
  </si>
  <si>
    <t>M.7B.26.17</t>
  </si>
  <si>
    <t>M.7B.26.18</t>
  </si>
  <si>
    <t>M.7B.26.19</t>
  </si>
  <si>
    <t>OM.7B.26.1</t>
  </si>
  <si>
    <t>OM.7B.26.2</t>
  </si>
  <si>
    <t>OM.7B.26.3</t>
  </si>
  <si>
    <t>M.7B.27.1</t>
  </si>
  <si>
    <t>M.7B.27.2</t>
  </si>
  <si>
    <t>M.7B.27.3</t>
  </si>
  <si>
    <t>M.7B.27.4</t>
  </si>
  <si>
    <t>M.7B.27.5</t>
  </si>
  <si>
    <t>M.7B.27.6</t>
  </si>
  <si>
    <t>M.7B.27.7</t>
  </si>
  <si>
    <t>M.7B.27.8</t>
  </si>
  <si>
    <t>M.7B.27.9</t>
  </si>
  <si>
    <t>M.7B.27.10</t>
  </si>
  <si>
    <t>M.7B.27.11</t>
  </si>
  <si>
    <t>OM.7B.27.1</t>
  </si>
  <si>
    <t>M.7B.28.1</t>
  </si>
  <si>
    <t>M.7B.28.2</t>
  </si>
  <si>
    <t>M.7B.28.3</t>
  </si>
  <si>
    <t>M.7B.28.4</t>
  </si>
  <si>
    <t>M.7B.28.5</t>
  </si>
  <si>
    <t>16. Primary Energy intensity (kWh/m2 per year)</t>
  </si>
  <si>
    <t>where applicable - paying agent</t>
  </si>
  <si>
    <t>M.7B.29.1</t>
  </si>
  <si>
    <t>M.7B.29.2</t>
  </si>
  <si>
    <t>M.7B.29.3</t>
  </si>
  <si>
    <t>M.7B.29.4</t>
  </si>
  <si>
    <t>M.7B.29.5</t>
  </si>
  <si>
    <t>M.7B.29.6</t>
  </si>
  <si>
    <t>M.7B.29.7</t>
  </si>
  <si>
    <t>M.7B.29.8</t>
  </si>
  <si>
    <t>M.7B.29.9</t>
  </si>
  <si>
    <t>M.7B.29.10</t>
  </si>
  <si>
    <t>M.7B.29.11</t>
  </si>
  <si>
    <t>M.7B.29.12</t>
  </si>
  <si>
    <t>M.7B.29.13</t>
  </si>
  <si>
    <t>M.7B.29.14</t>
  </si>
  <si>
    <t>M.7B.29.15</t>
  </si>
  <si>
    <t>M.7B.29.16</t>
  </si>
  <si>
    <t>M.7B.29.17</t>
  </si>
  <si>
    <t>M.7B.29.18</t>
  </si>
  <si>
    <t>M.7B.29.19</t>
  </si>
  <si>
    <t>4. Compliance Art 14 CBD Check Table</t>
  </si>
  <si>
    <t>4. Compliance Art 14 CBD Check table</t>
  </si>
  <si>
    <t>The issuer believes that, at the time of its issuance and based on transparency data made publicly available by the issuer, these covered bonds would satisfy the eligibility criteria for Article 14(2) of the Covered Bond Directive (EU) 2019/2162. It should be noted, however, that</t>
  </si>
  <si>
    <t xml:space="preserve">(a)         Value of the cover pool total assets: </t>
  </si>
  <si>
    <t xml:space="preserve">(a)         Value of outstanding covered bonds: </t>
  </si>
  <si>
    <t xml:space="preserve">(b)        List of ISIN of issued covered bonds: </t>
  </si>
  <si>
    <t xml:space="preserve">(c)        Geographical distribution: </t>
  </si>
  <si>
    <t>(c)        Type of cover assets:</t>
  </si>
  <si>
    <t xml:space="preserve">(c)        Loan size: </t>
  </si>
  <si>
    <t xml:space="preserve">(c)       Valuation Method: </t>
  </si>
  <si>
    <t xml:space="preserve">            (d)        Interest rate risk - cover pool:</t>
  </si>
  <si>
    <t>(d)        Currency risk - cover pool:</t>
  </si>
  <si>
    <t xml:space="preserve">          (d)         Interest rate risk - covered bond:</t>
  </si>
  <si>
    <t>(d)        Currency risk - covered bond:</t>
  </si>
  <si>
    <t xml:space="preserve">            (d)        Liquidity Risk - primary assets cover pool:</t>
  </si>
  <si>
    <t>(d)        Credit Risk:</t>
  </si>
  <si>
    <t>(d)        Market Risk:</t>
  </si>
  <si>
    <t>(e)        Maturity Structure - cover assets:</t>
  </si>
  <si>
    <t>(e)        Maturity Structure - covered bond:</t>
  </si>
  <si>
    <t>(e)        Overview maturity extension triggers:</t>
  </si>
  <si>
    <t>(d)        Hedging Strategy</t>
  </si>
  <si>
    <t>(f)        Levels of OC:</t>
  </si>
  <si>
    <t>liquidity buffer</t>
  </si>
  <si>
    <t>extendable maturity</t>
  </si>
  <si>
    <t>441 LTV Commercial Mortgage</t>
  </si>
  <si>
    <t>215 LTV Residential Mortgage</t>
  </si>
  <si>
    <t>230 Derivatives and Swaps</t>
  </si>
  <si>
    <t>Exposure to credit institute credit quality step 1</t>
  </si>
  <si>
    <t>Exposure to credit institute credit quality step 2</t>
  </si>
  <si>
    <t>Exposure to credit institute credit quality step 3</t>
  </si>
  <si>
    <t>Defaulted Loans pursuant Art 178 CRR</t>
  </si>
  <si>
    <t>M.7.9.2</t>
  </si>
  <si>
    <t>ISK</t>
  </si>
  <si>
    <t>G.3.6.19</t>
  </si>
  <si>
    <t>G.3.7.19</t>
  </si>
  <si>
    <t>Statutory</t>
  </si>
  <si>
    <t>Valuation Method</t>
  </si>
  <si>
    <t>HG.1.14</t>
  </si>
  <si>
    <t>Maturity Extention Triggers</t>
  </si>
  <si>
    <t>HG.1.15</t>
  </si>
  <si>
    <t>Weighted Average</t>
  </si>
  <si>
    <t>Ton CO2 (per year)</t>
  </si>
  <si>
    <t>Ton CO2 (per year) (LTV adjusted)</t>
  </si>
  <si>
    <t>kg CO2/m2 (per year)</t>
  </si>
  <si>
    <t>Ton CO2 (LTV adjusted) (per year)</t>
  </si>
  <si>
    <t>liquidity buffer &amp; extendable maturity</t>
  </si>
  <si>
    <t>(g)        Percentage of loans in default:</t>
  </si>
  <si>
    <t>link to Glossary HG 1.7</t>
  </si>
  <si>
    <t>M.7A.17.12</t>
  </si>
  <si>
    <t>M.7A.17.13</t>
  </si>
  <si>
    <t>M.7A.17.14</t>
  </si>
  <si>
    <t>2006 - 2010</t>
  </si>
  <si>
    <t>2016 - 2020</t>
  </si>
  <si>
    <t>2021 and onwards</t>
  </si>
  <si>
    <t>2011 - 2015</t>
  </si>
  <si>
    <t>OM.7A.17.2</t>
  </si>
  <si>
    <t>OM.7A.17.3</t>
  </si>
  <si>
    <t>OM.7A.17.4</t>
  </si>
  <si>
    <t>OM.7A.17.5</t>
  </si>
  <si>
    <t>OM.7A.17.6</t>
  </si>
  <si>
    <t>OM.7A.17.7</t>
  </si>
  <si>
    <t>OM.7A.17.8</t>
  </si>
  <si>
    <t>OM.7A.17.9</t>
  </si>
  <si>
    <t>M.7B.27.12</t>
  </si>
  <si>
    <t>M.7B.27.13</t>
  </si>
  <si>
    <t>M.7B.27.14</t>
  </si>
  <si>
    <t>OM.7B.27.2</t>
  </si>
  <si>
    <t>OM.7B.27.3</t>
  </si>
  <si>
    <t>OM.7B.27.4</t>
  </si>
  <si>
    <t>OM.7B.27.5</t>
  </si>
  <si>
    <t>OM.7B.27.6</t>
  </si>
  <si>
    <t>OM.7B.27.7</t>
  </si>
  <si>
    <t>OM.7B.27.8</t>
  </si>
  <si>
    <t>OM.7B.27.9</t>
  </si>
  <si>
    <t>o/w Renewable Energy and Renewable Energy Transmission</t>
  </si>
  <si>
    <t>SM.2A.17.12</t>
  </si>
  <si>
    <t>SM.2A.17.13</t>
  </si>
  <si>
    <t>SM.2A.17.14</t>
  </si>
  <si>
    <t>OM.7A.17.10</t>
  </si>
  <si>
    <t>OM.7B.27.10</t>
  </si>
  <si>
    <t>OSM.2A.17.2</t>
  </si>
  <si>
    <t>OSM.2A.17.3</t>
  </si>
  <si>
    <t>OSM.2A.17.4</t>
  </si>
  <si>
    <t>OSM.2A.17.5</t>
  </si>
  <si>
    <t>OSM.2A.17.6</t>
  </si>
  <si>
    <t>OSM.2A.17.7</t>
  </si>
  <si>
    <t>OSM.2A.17.8</t>
  </si>
  <si>
    <t>OSM.2A.17.9</t>
  </si>
  <si>
    <t>OSM.2A.17.10</t>
  </si>
  <si>
    <t>SM.2B.27.12</t>
  </si>
  <si>
    <t>SM.2B.27.13</t>
  </si>
  <si>
    <t>SM.2B.27.14</t>
  </si>
  <si>
    <t>OSM.2B.27.1</t>
  </si>
  <si>
    <t>OSM.2B.27.2</t>
  </si>
  <si>
    <t>OSM.2B.27.3</t>
  </si>
  <si>
    <t>OSM.2B.27.4</t>
  </si>
  <si>
    <t>OSM.2B.27.5</t>
  </si>
  <si>
    <t>OSM.2B.27.6</t>
  </si>
  <si>
    <t>OSM.2B.27.7</t>
  </si>
  <si>
    <t>OSM.2B.27.8</t>
  </si>
  <si>
    <t>OSM.2B.27.9</t>
  </si>
  <si>
    <t>OSM.2B.27.10</t>
  </si>
  <si>
    <t>Contractual</t>
  </si>
  <si>
    <t>Voluntary</t>
  </si>
  <si>
    <t xml:space="preserve">Statutory Overcollateralisation is the overcollateralisation percentage required to be provided by each Issuer and included/disclosed in the national covered bond framework. </t>
  </si>
  <si>
    <t>OC Calculation: Statutory</t>
  </si>
  <si>
    <t>OC Calculation: Voluntary</t>
  </si>
  <si>
    <t>OC Calculation: Contractual</t>
  </si>
  <si>
    <t xml:space="preserve">Contractual Overcollateralisation is the overcollateralisation percentage each Issuer has contractually agreed to maintain pursuant to the covered bond programme documents. </t>
  </si>
  <si>
    <t>Voluntary Overcollateralisation is the difference (if positive) between the actual overcollateralisation provided by an Issuer and the higher of the contractual and statutory overcollateralisation.</t>
  </si>
  <si>
    <t>G.5.1.2</t>
  </si>
  <si>
    <t>G.5.1.3</t>
  </si>
  <si>
    <t>G.4.1.14</t>
  </si>
  <si>
    <t>G.4.1.15</t>
  </si>
  <si>
    <t>G.4.1.16</t>
  </si>
  <si>
    <t>G.4.1.17</t>
  </si>
  <si>
    <t>G.4.1.18</t>
  </si>
  <si>
    <t>G.4.1.19</t>
  </si>
  <si>
    <t>G.4.1.20</t>
  </si>
  <si>
    <t>link to Glossary HG.1.15</t>
  </si>
  <si>
    <t>CBD Compliance</t>
  </si>
  <si>
    <t>Y</t>
  </si>
  <si>
    <t>N</t>
  </si>
  <si>
    <t>Non-EEA, Art 14 CBD compliant</t>
  </si>
  <si>
    <t>Basel Compliance, subject to national jursdiction (Y/N)</t>
  </si>
  <si>
    <t>F1. Harmonised Transparency Template - Sustainable Mortgage Data</t>
  </si>
  <si>
    <t>G1. Crisis Mortgage Payment Holidays</t>
  </si>
  <si>
    <t>Worksheet F1: Sustainable M data</t>
  </si>
  <si>
    <t>Worksheet G1. Crisis M Payment Holidays</t>
  </si>
  <si>
    <t xml:space="preserve">Further details on proceeds strategy </t>
  </si>
  <si>
    <t>If yes. Further details are available in Tab F</t>
  </si>
  <si>
    <t>F1. Tab</t>
  </si>
  <si>
    <r>
      <t xml:space="preserve">Is sustainability based on </t>
    </r>
    <r>
      <rPr>
        <b/>
        <sz val="11"/>
        <rFont val="Calibri"/>
        <family val="2"/>
        <scheme val="minor"/>
      </rPr>
      <t>other criteria</t>
    </r>
    <r>
      <rPr>
        <sz val="11"/>
        <rFont val="Calibri"/>
        <family val="2"/>
        <scheme val="minor"/>
      </rPr>
      <t>?</t>
    </r>
  </si>
  <si>
    <t>G.3.14.5</t>
  </si>
  <si>
    <t>G.3.14.6</t>
  </si>
  <si>
    <t>G.3.14.7</t>
  </si>
  <si>
    <r>
      <t xml:space="preserve">Is sustainability based on </t>
    </r>
    <r>
      <rPr>
        <b/>
        <sz val="11"/>
        <rFont val="Calibri"/>
        <family val="2"/>
        <scheme val="minor"/>
      </rPr>
      <t>sustainable collateral assets present in the cover pool</t>
    </r>
    <r>
      <rPr>
        <sz val="11"/>
        <rFont val="Calibri"/>
        <family val="2"/>
        <scheme val="minor"/>
      </rPr>
      <t>?</t>
    </r>
  </si>
  <si>
    <r>
      <t>Is sustainability based on s</t>
    </r>
    <r>
      <rPr>
        <b/>
        <sz val="11"/>
        <rFont val="Calibri"/>
        <family val="2"/>
        <scheme val="minor"/>
      </rPr>
      <t>ustainable assets not present in the cover pool</t>
    </r>
    <r>
      <rPr>
        <sz val="11"/>
        <rFont val="Calibri"/>
        <family val="2"/>
        <scheme val="minor"/>
      </rPr>
      <t>?</t>
    </r>
  </si>
  <si>
    <t>14. Sustainable or other special purpose strategy</t>
  </si>
  <si>
    <t>147 for Public Sector Asset - type of debtor</t>
  </si>
  <si>
    <t>HTT 2024</t>
  </si>
  <si>
    <t>G.1.1.5</t>
  </si>
  <si>
    <t>Labelled Cover Pool Name</t>
  </si>
  <si>
    <t>G.3.2.3</t>
  </si>
  <si>
    <t>Total OC (absolute value in mn)</t>
  </si>
  <si>
    <t>Property developers / Building under construction</t>
  </si>
  <si>
    <t>2.A Residential Cover Pool</t>
  </si>
  <si>
    <t>2.B Sustainable Commercial Cover Pool</t>
  </si>
  <si>
    <t>Who has provided Second Party Opinion</t>
  </si>
  <si>
    <t>If yes, please provide frurther details</t>
  </si>
  <si>
    <t>Indication of proxy usage for ESG-related data (indicator, methodology, timing, share of proxy usage for single indicators etc.)</t>
  </si>
  <si>
    <r>
      <t xml:space="preserve">20. CO2 emission - by dwelling type </t>
    </r>
    <r>
      <rPr>
        <b/>
        <i/>
        <sz val="10"/>
        <rFont val="Calibri"/>
        <family val="2"/>
        <scheme val="minor"/>
      </rPr>
      <t>- as per national availability</t>
    </r>
  </si>
  <si>
    <r>
      <t xml:space="preserve">29. CO2 emission related to CRE </t>
    </r>
    <r>
      <rPr>
        <b/>
        <i/>
        <sz val="10"/>
        <rFont val="Calibri"/>
        <family val="2"/>
        <scheme val="minor"/>
      </rPr>
      <t>- as per national availability</t>
    </r>
  </si>
  <si>
    <r>
      <t xml:space="preserve">20. CO2 emission - by dwelling type </t>
    </r>
    <r>
      <rPr>
        <b/>
        <sz val="10"/>
        <rFont val="Calibri"/>
        <family val="2"/>
        <scheme val="minor"/>
      </rPr>
      <t>- as per national availability</t>
    </r>
  </si>
  <si>
    <t>Weighted Average Seasoning (years)</t>
  </si>
  <si>
    <t>Weighted Average Maturity (years)**</t>
  </si>
  <si>
    <t>F2. Tab</t>
  </si>
  <si>
    <t>&gt;  12 - ≤ 24 months</t>
  </si>
  <si>
    <t>&gt; 24 - ≤ 36 months</t>
  </si>
  <si>
    <t>&gt; 36 - ≤ 60 months</t>
  </si>
  <si>
    <t>&gt; 60 months</t>
  </si>
  <si>
    <t>2024  Version</t>
  </si>
  <si>
    <t>Confidential Information</t>
  </si>
  <si>
    <t>Clydesdale Bank PLC</t>
  </si>
  <si>
    <t>https://www.virginmoneyukplc.com/investor-relations/debt-investors/global-covered-bonds/</t>
  </si>
  <si>
    <t>Clydesdale Bank Plc</t>
  </si>
  <si>
    <t>D. Covered Bond Report</t>
  </si>
  <si>
    <t>Annex 2D</t>
  </si>
  <si>
    <t>Administration</t>
  </si>
  <si>
    <t>Item Value</t>
  </si>
  <si>
    <t>Name of issuer</t>
  </si>
  <si>
    <t>Name of RCB programme</t>
  </si>
  <si>
    <t>Clydesdale Bank PLC (formerly Virgin Money plc) Programme</t>
  </si>
  <si>
    <t>Name, job title and contact details of person validating this form</t>
  </si>
  <si>
    <t>Mark Henderson, Senior Manager, mark.henderson@virginmoney.com, 07909 442634</t>
  </si>
  <si>
    <t>Date of form submission</t>
  </si>
  <si>
    <t>23/10/2023</t>
  </si>
  <si>
    <t>Start Date of reporting period</t>
  </si>
  <si>
    <t>01/09/2023</t>
  </si>
  <si>
    <t>End Date of reporting period</t>
  </si>
  <si>
    <t>30/09/2023</t>
  </si>
  <si>
    <t>Web links – prospectus, transaction documents, loan level data</t>
  </si>
  <si>
    <t>Counterparties, Ratings</t>
  </si>
  <si>
    <t>Counterparty/ies</t>
  </si>
  <si>
    <t>Fitch</t>
  </si>
  <si>
    <t>Moody's</t>
  </si>
  <si>
    <t>S&amp;P</t>
  </si>
  <si>
    <t>DBRS</t>
  </si>
  <si>
    <t>Rating trigger</t>
  </si>
  <si>
    <t>Current rating</t>
  </si>
  <si>
    <t>HSBC Bank plc</t>
  </si>
  <si>
    <t>AA- / F1+</t>
  </si>
  <si>
    <t>A2 / P-1</t>
  </si>
  <si>
    <t>A1 / P-1</t>
  </si>
  <si>
    <t>N/A</t>
  </si>
  <si>
    <t>Administrator</t>
  </si>
  <si>
    <t>BBB-</t>
  </si>
  <si>
    <t>A- / F2</t>
  </si>
  <si>
    <t>Baa3(CR)</t>
  </si>
  <si>
    <t>A1(CR) / P-1(CR)</t>
  </si>
  <si>
    <t>Cash manager</t>
  </si>
  <si>
    <t>Covered Bond Swap Provider</t>
  </si>
  <si>
    <t>A / F1</t>
  </si>
  <si>
    <t>A3(CR)</t>
  </si>
  <si>
    <t>Aa3(CR)</t>
  </si>
  <si>
    <t>National Australia Bank Limited</t>
  </si>
  <si>
    <t>A+ / F1</t>
  </si>
  <si>
    <t>Aa2(CR) / P-1(CR)</t>
  </si>
  <si>
    <t>Crédit Agricole Corporate and Investment Bank</t>
  </si>
  <si>
    <t>A(DCR) / F1</t>
  </si>
  <si>
    <t>AA-(DCR) / F1</t>
  </si>
  <si>
    <t>Banco Santander, S.A.</t>
  </si>
  <si>
    <t>A(DCR) / F2</t>
  </si>
  <si>
    <t>A3</t>
  </si>
  <si>
    <t>A2</t>
  </si>
  <si>
    <t>Covered bonds</t>
  </si>
  <si>
    <t>AAA</t>
  </si>
  <si>
    <t>Aaa</t>
  </si>
  <si>
    <t>Interest Rate Swap Provider</t>
  </si>
  <si>
    <t>Issuer</t>
  </si>
  <si>
    <t>Issuer Account Bank</t>
  </si>
  <si>
    <t>A3 / P-2</t>
  </si>
  <si>
    <t>Seller(s)</t>
  </si>
  <si>
    <t>Swap Collateral Account Bank</t>
  </si>
  <si>
    <t>Swap Details</t>
  </si>
  <si>
    <t>Fixed Interest Rate Swap</t>
  </si>
  <si>
    <t>Swap notional amount(s) (GBP)</t>
  </si>
  <si>
    <t>Swap notional maturities</t>
  </si>
  <si>
    <t>Notional reduces to zero</t>
  </si>
  <si>
    <t>LLP receive rate/margin (%)</t>
  </si>
  <si>
    <t>LLP pay rate/margin (%)</t>
  </si>
  <si>
    <t>Collateral posting amount(s) (GBP)</t>
  </si>
  <si>
    <t>Tracker Interest Rate Swap</t>
  </si>
  <si>
    <t>SVR Interest Rate Swap</t>
  </si>
  <si>
    <t>Series 2012-2 Bond</t>
  </si>
  <si>
    <t>Compounded Daily SONIA + 2.63%</t>
  </si>
  <si>
    <t>Series 2 Bond</t>
  </si>
  <si>
    <t>Compounded Daily SONIA + 0.961%</t>
  </si>
  <si>
    <t>Series 4 Bond</t>
  </si>
  <si>
    <t>Compounded Daily SONIA + 0.628%</t>
  </si>
  <si>
    <t>Series 7 Bond</t>
  </si>
  <si>
    <t>Compounded Daily SONIA + 0.842%</t>
  </si>
  <si>
    <t>Accounts, Ledgers</t>
  </si>
  <si>
    <t>Description</t>
  </si>
  <si>
    <t>Value as of End Date of reporting period</t>
  </si>
  <si>
    <t>Value as of Start Date of reporting period</t>
  </si>
  <si>
    <t>Targeted Value</t>
  </si>
  <si>
    <t>Principal ledger</t>
  </si>
  <si>
    <t>Principal receipts (please disclose all parts of waterfall)</t>
  </si>
  <si>
    <t>Reserve ledger</t>
  </si>
  <si>
    <t>Revenue ledger</t>
  </si>
  <si>
    <t>Revenue receipts (please disclose all parts of waterfall)</t>
  </si>
  <si>
    <t>Current Reporting Period</t>
  </si>
  <si>
    <t>Previous Reporting Period</t>
  </si>
  <si>
    <t>Available Revenue Receipts</t>
  </si>
  <si>
    <t>Revenue Receipts received during the calculation period</t>
  </si>
  <si>
    <t>Other net income of the LLP (including interest on LLP Accounts, Substitution Assets and Authorised Investments)</t>
  </si>
  <si>
    <t>Reserve Fund amounts in excess of the Reserve Fund Required Amount</t>
  </si>
  <si>
    <t>Reserve Fund amounts utilised following the Notice to Pay</t>
  </si>
  <si>
    <t>Coupon Payment Ledger amounts in excess of the Required Coupon Amount</t>
  </si>
  <si>
    <t>Payments made by the Seller to fund Non-Cash Borrow-Backs</t>
  </si>
  <si>
    <t>Cash Capital Contributions deemed as Revenue</t>
  </si>
  <si>
    <t>Previously withheld receipts to be paid in the month</t>
  </si>
  <si>
    <t>Removal of Non-LLP Amounts</t>
  </si>
  <si>
    <t>Revenue Priority of Payments</t>
  </si>
  <si>
    <t>Bond Trustee charges</t>
  </si>
  <si>
    <t>Security Trustee charges</t>
  </si>
  <si>
    <t>Agency charges</t>
  </si>
  <si>
    <t>Account Bank charges</t>
  </si>
  <si>
    <t>Corporate Services Provider charges</t>
  </si>
  <si>
    <t>Third Party charges</t>
  </si>
  <si>
    <t>Administrator charges</t>
  </si>
  <si>
    <t>Cash Manager charges</t>
  </si>
  <si>
    <t>VM Account Bank charges</t>
  </si>
  <si>
    <t>Asset Monitor charges</t>
  </si>
  <si>
    <t>Amounts paid to the Initial Interest Rate Swap Provider</t>
  </si>
  <si>
    <t>Amounts paid to the Covered Bond Swap Providers</t>
  </si>
  <si>
    <t>Amounts paid (other than in respect of principal) on any Term Advance to the Issuer</t>
  </si>
  <si>
    <t>Credit to the Accumulation Ledger</t>
  </si>
  <si>
    <t>Credit to the Transaction Account following an Administrator Event of Default</t>
  </si>
  <si>
    <t>Credit to the Reserve Ledger</t>
  </si>
  <si>
    <t>Excluded Swap Termination Amounts</t>
  </si>
  <si>
    <t>Indemnity amounts paid to Asset Monitor and Members</t>
  </si>
  <si>
    <t>Repayment to VM of any Cash Capital Contributions deemed as revenue or otherwise made to the Coupon Payment Ledger</t>
  </si>
  <si>
    <t>VM Deferred Consideration</t>
  </si>
  <si>
    <t>Liquidation Member fee</t>
  </si>
  <si>
    <t>Profit paid to Members</t>
  </si>
  <si>
    <t>Available Principal Receipts</t>
  </si>
  <si>
    <t>Principal Receipts received during the Calculation Period</t>
  </si>
  <si>
    <t>Other amounts received during the calculation period (including proceeds from the sale of Selected Mortgage Loans)</t>
  </si>
  <si>
    <t>Cash Capital Contributions</t>
  </si>
  <si>
    <t>Excess Proceeds</t>
  </si>
  <si>
    <t>Principal Priority of Payments</t>
  </si>
  <si>
    <t>Acquisition of New Loans and their Related Security and Substitution Assets</t>
  </si>
  <si>
    <t>Credit to the LLP Accounts to ensure compliance with the Asset Coverage Test</t>
  </si>
  <si>
    <t>Amounts paid to the Covered Bond Swap Provider (in respect of principal) on any Term Advance to the Issuer</t>
  </si>
  <si>
    <t>Retained Principal Collections</t>
  </si>
  <si>
    <t>Capital Distribution to VM</t>
  </si>
  <si>
    <t>Asset Coverage Test</t>
  </si>
  <si>
    <t>A</t>
  </si>
  <si>
    <t>Adjusted current balance</t>
  </si>
  <si>
    <t>B</t>
  </si>
  <si>
    <t>Principal collections not yet applied</t>
  </si>
  <si>
    <t>C</t>
  </si>
  <si>
    <t>Qualifying additional collateral</t>
  </si>
  <si>
    <t>D</t>
  </si>
  <si>
    <t>Substitute assets</t>
  </si>
  <si>
    <t>E</t>
  </si>
  <si>
    <t>Proceeds of sold mortgage loans</t>
  </si>
  <si>
    <t>W</t>
  </si>
  <si>
    <t>VM Bank Account Balance</t>
  </si>
  <si>
    <t>X</t>
  </si>
  <si>
    <t>Flexible draw capacity</t>
  </si>
  <si>
    <t>Set-off</t>
  </si>
  <si>
    <t>Z</t>
  </si>
  <si>
    <t>Negative carry</t>
  </si>
  <si>
    <t>Method used for calculating component 'A'</t>
  </si>
  <si>
    <t>A(ii)</t>
  </si>
  <si>
    <t>Asset percentage (%)</t>
  </si>
  <si>
    <t>Maximum asset percentage from Fitch (%)</t>
  </si>
  <si>
    <t>Maximum asset percentage from Moody's (%)</t>
  </si>
  <si>
    <t>Maximum asset percentage from S&amp;P (%)</t>
  </si>
  <si>
    <t>Maximum asset percentage from DBRS (%)</t>
  </si>
  <si>
    <t>Credit Support as derived from ACT (GBP)</t>
  </si>
  <si>
    <t>Credit Support as derived from ACT (%)</t>
  </si>
  <si>
    <t>Programme-Level Characteristics</t>
  </si>
  <si>
    <t>Programme currency</t>
  </si>
  <si>
    <t>Programme size</t>
  </si>
  <si>
    <t>Covered bonds principal amount outstanding (GBP, non-GBP series converted at swap FX rate)</t>
  </si>
  <si>
    <t>Covered bonds principal amount outstanding (GBP, non-GBP series converted at current spot rate)</t>
  </si>
  <si>
    <t>Cover pool balance (GBP)</t>
  </si>
  <si>
    <t>GIC account balance (GBP)</t>
  </si>
  <si>
    <t>GIC Account Balance (GBP) – Issuer GIC</t>
  </si>
  <si>
    <t>GIC Account Balance (GBP) – External GIC 1</t>
  </si>
  <si>
    <t>Any additional collateral – Securities Collateral (GBP)</t>
  </si>
  <si>
    <t>Any additional collateral - Cash Collateral (GBP)</t>
  </si>
  <si>
    <t>Any additional collateral - Securities Collateral (EUR)</t>
  </si>
  <si>
    <t>Any additional collateral - Cash Collateral (EUR)</t>
  </si>
  <si>
    <t>Any additional collateral - Securities Collateral (USD)</t>
  </si>
  <si>
    <t>Any additional collateral - Cash Collateral (USD)</t>
  </si>
  <si>
    <t>Aggregate deposits attaching to the cover pool (GBP)</t>
  </si>
  <si>
    <t>Aggregate balance of off-set mortgages (GBP)</t>
  </si>
  <si>
    <t>Aggregate deposits attaching specifically to the off-set mortgages (GBP)</t>
  </si>
  <si>
    <t>Nominal level of overcollateralisation (GBP)</t>
  </si>
  <si>
    <t>Nominal level of overcollateralisation (%)</t>
  </si>
  <si>
    <t>Number of loans in cover pool</t>
  </si>
  <si>
    <t>Average loan balance (GBP)</t>
  </si>
  <si>
    <t>Weighted average non-indexed LTV (%)</t>
  </si>
  <si>
    <t>Weighted average indexed LTV (%)</t>
  </si>
  <si>
    <t>Weighted average seasoning (months)</t>
  </si>
  <si>
    <t>Weighted average remaining term (months)</t>
  </si>
  <si>
    <t>Weighted average interest rate (%)</t>
  </si>
  <si>
    <t>Standard Variable Rate(s) (%)</t>
  </si>
  <si>
    <t>9.24% (Residential) 9.44% (Buy to Let)</t>
  </si>
  <si>
    <t>Constant Pre-Payment Rate (% current month)</t>
  </si>
  <si>
    <t>Constant Pre-Payment Rate (% quarterly average)</t>
  </si>
  <si>
    <t>Principal Payment Rate (% current month)</t>
  </si>
  <si>
    <t>Principal Payment Rate (% quarterly average)</t>
  </si>
  <si>
    <t>Constant Default Rate (% current month)</t>
  </si>
  <si>
    <t>Constant Default Rate (% quarterly average)</t>
  </si>
  <si>
    <t>Fitch PCU Uplift</t>
  </si>
  <si>
    <t>Moody’s Timely Payment Indicator</t>
  </si>
  <si>
    <t>Probable</t>
  </si>
  <si>
    <t>Moody’s Collateral Score (%)</t>
  </si>
  <si>
    <t>Mortgage Collections</t>
  </si>
  <si>
    <t>Mortgage Collections (scheduled – interest)</t>
  </si>
  <si>
    <t>Mortgage Collections (scheduled – principal)</t>
  </si>
  <si>
    <t>Mortgage Collections (unscheduled – interest)</t>
  </si>
  <si>
    <t>Mortgage Collections (unscheduled – principal)</t>
  </si>
  <si>
    <t>Loan Redemptions &amp; Replenishments Since Previous Reporting Date</t>
  </si>
  <si>
    <t>Number</t>
  </si>
  <si>
    <t>% of total number</t>
  </si>
  <si>
    <t>Amount (GBP)</t>
  </si>
  <si>
    <t>% of total amount</t>
  </si>
  <si>
    <t>Loan redemptions since previous reporting date</t>
  </si>
  <si>
    <t>Loans bought back by seller(s)</t>
  </si>
  <si>
    <t>of which are non-performing loans</t>
  </si>
  <si>
    <t>of which have breached R&amp;Ws</t>
  </si>
  <si>
    <t>of which have been subject to a product switch</t>
  </si>
  <si>
    <t>of which have received a further advance</t>
  </si>
  <si>
    <t>of which are for other reasons</t>
  </si>
  <si>
    <t>Loans sold into the cover pool</t>
  </si>
  <si>
    <t>Product Rate Type and Reversionary Profiles</t>
  </si>
  <si>
    <t>% Current rate</t>
  </si>
  <si>
    <t>Remaining teaser period (months)</t>
  </si>
  <si>
    <t>% Current margin</t>
  </si>
  <si>
    <t>% Reversionary margin</t>
  </si>
  <si>
    <t>% Initial rate</t>
  </si>
  <si>
    <t>Fixed at origination, reverting to SVR</t>
  </si>
  <si>
    <t>Fixed at origination, reverting to LIBOR</t>
  </si>
  <si>
    <t>Fixed at origination, reverting to tracker</t>
  </si>
  <si>
    <t>Fixed for life</t>
  </si>
  <si>
    <t>Tracker at origination, reverting to SVR</t>
  </si>
  <si>
    <t>Tracker at origination, reverting to LIBOR</t>
  </si>
  <si>
    <t>Tracker for life</t>
  </si>
  <si>
    <t>SVR, including discount to SVR</t>
  </si>
  <si>
    <t>LIBOR</t>
  </si>
  <si>
    <t>Stratifications</t>
  </si>
  <si>
    <t>Arrears breakdown</t>
  </si>
  <si>
    <t>Current</t>
  </si>
  <si>
    <t>0-1 months in arrears</t>
  </si>
  <si>
    <t>1-2 months in arrears</t>
  </si>
  <si>
    <t>2-3 months in arrears</t>
  </si>
  <si>
    <t>3-6 months in arrears</t>
  </si>
  <si>
    <t>6-12 months in arrears</t>
  </si>
  <si>
    <t>12+ months in arrears</t>
  </si>
  <si>
    <t>Current non-indexed LTV</t>
  </si>
  <si>
    <t>0-50%</t>
  </si>
  <si>
    <t>50-55%</t>
  </si>
  <si>
    <t>55-60%</t>
  </si>
  <si>
    <t>60-65%</t>
  </si>
  <si>
    <t>65-70%</t>
  </si>
  <si>
    <t>70-75%</t>
  </si>
  <si>
    <t>75-80%</t>
  </si>
  <si>
    <t>80-85%</t>
  </si>
  <si>
    <t>85-90%</t>
  </si>
  <si>
    <t>90-95%</t>
  </si>
  <si>
    <t>95-100%</t>
  </si>
  <si>
    <t>100-105%</t>
  </si>
  <si>
    <t>105-110%</t>
  </si>
  <si>
    <t>110-125%</t>
  </si>
  <si>
    <t>125%+</t>
  </si>
  <si>
    <t>Current indexed LTV</t>
  </si>
  <si>
    <t>Current outstanding balance of loan</t>
  </si>
  <si>
    <t>0-5,000</t>
  </si>
  <si>
    <t>5,000-10,000</t>
  </si>
  <si>
    <t>10,000-25,000</t>
  </si>
  <si>
    <t>25,000-50,000</t>
  </si>
  <si>
    <t>50,000-75,000</t>
  </si>
  <si>
    <t>75,000-100,000</t>
  </si>
  <si>
    <t>100,000-150,000</t>
  </si>
  <si>
    <t>150,000-200,000</t>
  </si>
  <si>
    <t>200,000-250,000</t>
  </si>
  <si>
    <t>250,000-300,000</t>
  </si>
  <si>
    <t>300,000-350,000</t>
  </si>
  <si>
    <t>350,000-400,000</t>
  </si>
  <si>
    <t>400,000-450,000</t>
  </si>
  <si>
    <t>450,000-500,000</t>
  </si>
  <si>
    <t>500,000-600,000</t>
  </si>
  <si>
    <t>600,000-700,000</t>
  </si>
  <si>
    <t>700,000-800,000</t>
  </si>
  <si>
    <t>800,000-900,000</t>
  </si>
  <si>
    <t>900,000-1,000,000</t>
  </si>
  <si>
    <t>1,000,000 +</t>
  </si>
  <si>
    <t>Regional distribution</t>
  </si>
  <si>
    <t>East Anglia</t>
  </si>
  <si>
    <t>East Midlands</t>
  </si>
  <si>
    <t>London</t>
  </si>
  <si>
    <t>North</t>
  </si>
  <si>
    <t>North West</t>
  </si>
  <si>
    <t>Outer Metro</t>
  </si>
  <si>
    <t>South East</t>
  </si>
  <si>
    <t>South West</t>
  </si>
  <si>
    <t>Scotland</t>
  </si>
  <si>
    <t>Wales</t>
  </si>
  <si>
    <t>West Midlands</t>
  </si>
  <si>
    <t>Yorkshire and Humberside</t>
  </si>
  <si>
    <t>Repayment Type</t>
  </si>
  <si>
    <t>Capital repayment</t>
  </si>
  <si>
    <t>Part-and-part</t>
  </si>
  <si>
    <t>Interest-only</t>
  </si>
  <si>
    <t>Offset</t>
  </si>
  <si>
    <t>Seasoning</t>
  </si>
  <si>
    <t>0-12 months</t>
  </si>
  <si>
    <t>12-24 months</t>
  </si>
  <si>
    <t>24-36 months</t>
  </si>
  <si>
    <t>36-48 months</t>
  </si>
  <si>
    <t>48-60 months</t>
  </si>
  <si>
    <t>60-72 months</t>
  </si>
  <si>
    <t>72-84 months</t>
  </si>
  <si>
    <t>84-96 months</t>
  </si>
  <si>
    <t>96-108 months</t>
  </si>
  <si>
    <t>108-120 months</t>
  </si>
  <si>
    <t>120-150 months</t>
  </si>
  <si>
    <t>150-180 months</t>
  </si>
  <si>
    <t>180+ months</t>
  </si>
  <si>
    <t>Interest payment type</t>
  </si>
  <si>
    <t>Fixed</t>
  </si>
  <si>
    <t>SVR</t>
  </si>
  <si>
    <t>Tracker</t>
  </si>
  <si>
    <t>Other (please specify)</t>
  </si>
  <si>
    <t>Loan purpose type</t>
  </si>
  <si>
    <t>Owner-occupied</t>
  </si>
  <si>
    <t>Buy-to-let</t>
  </si>
  <si>
    <t>Second home</t>
  </si>
  <si>
    <t>Income verification type</t>
  </si>
  <si>
    <t>Fully verified</t>
  </si>
  <si>
    <t>Fast-track</t>
  </si>
  <si>
    <t>Self-certified</t>
  </si>
  <si>
    <t>Remaining term of loan</t>
  </si>
  <si>
    <t>0-30 months</t>
  </si>
  <si>
    <t>30-60 months</t>
  </si>
  <si>
    <t>60-120 months</t>
  </si>
  <si>
    <t>120-180 months</t>
  </si>
  <si>
    <t>180-240 months</t>
  </si>
  <si>
    <t>240-300 months</t>
  </si>
  <si>
    <t>300-360 months</t>
  </si>
  <si>
    <t>360+ months</t>
  </si>
  <si>
    <t>Employment status</t>
  </si>
  <si>
    <t>Employed</t>
  </si>
  <si>
    <t>Self-employed</t>
  </si>
  <si>
    <t>Unemployed</t>
  </si>
  <si>
    <t>Retired</t>
  </si>
  <si>
    <t>Guarantor</t>
  </si>
  <si>
    <t>Covered Bonds Outstanding, Associated Derivatives</t>
  </si>
  <si>
    <t>Bond Description</t>
  </si>
  <si>
    <t>Series 2012-2</t>
  </si>
  <si>
    <t>Series 1</t>
  </si>
  <si>
    <t>Series 2</t>
  </si>
  <si>
    <t>Series 3</t>
  </si>
  <si>
    <t>Series 4</t>
  </si>
  <si>
    <t>Series 5</t>
  </si>
  <si>
    <t>Series 6</t>
  </si>
  <si>
    <t>Series 7</t>
  </si>
  <si>
    <t>Series 8</t>
  </si>
  <si>
    <t>Issue date</t>
  </si>
  <si>
    <t>Original rating (Moody’s, S&amp;P, Fitch, DBRS)</t>
  </si>
  <si>
    <t>Aaa/AAA</t>
  </si>
  <si>
    <t>Current rating (Moody’s, S&amp;P, Fitch, DBRS)</t>
  </si>
  <si>
    <t>Denomination</t>
  </si>
  <si>
    <t>Amount at issuance</t>
  </si>
  <si>
    <t>Amount outstanding</t>
  </si>
  <si>
    <t>FX swap rate (rate:£1)</t>
  </si>
  <si>
    <t>Maturity Type (hard, soft-bullet, pass-through)</t>
  </si>
  <si>
    <t>soft-bullet</t>
  </si>
  <si>
    <t>Scheduled final maturity date</t>
  </si>
  <si>
    <t>Legal final maturity date</t>
  </si>
  <si>
    <t>ISIN</t>
  </si>
  <si>
    <t>XS0789991527</t>
  </si>
  <si>
    <t>XS1968589116</t>
  </si>
  <si>
    <t>XS2049803575</t>
  </si>
  <si>
    <t>XS2443513440</t>
  </si>
  <si>
    <t>XS2493830827</t>
  </si>
  <si>
    <t>XS2527432277</t>
  </si>
  <si>
    <t>XS2643790590</t>
  </si>
  <si>
    <t>XS2641928382</t>
  </si>
  <si>
    <t>XS2692456200</t>
  </si>
  <si>
    <t>Stock Exchange Listing</t>
  </si>
  <si>
    <t>Coupon payment frequency</t>
  </si>
  <si>
    <t>Annual</t>
  </si>
  <si>
    <t>Quarterly</t>
  </si>
  <si>
    <t>Coupon payment date</t>
  </si>
  <si>
    <t>Coupon (rate if fixed, margin and reference rate if floating)</t>
  </si>
  <si>
    <t>Compounded Daily SONIA + 0.70%</t>
  </si>
  <si>
    <t>Compounded Daily SONIA + 0.28%</t>
  </si>
  <si>
    <t>Compounded Daily SONIA + 0.62%</t>
  </si>
  <si>
    <t>Compounded Daily SONIA + 0.55%</t>
  </si>
  <si>
    <t>Compounded Daily SONIA + 0.60%</t>
  </si>
  <si>
    <t>Margin payable under extended maturity period (%)</t>
  </si>
  <si>
    <t>Compounded Daily SONIA + 1.6692%</t>
  </si>
  <si>
    <t>1M Euribor + 0.30%</t>
  </si>
  <si>
    <t>1M Euribor +0.24%</t>
  </si>
  <si>
    <t>1M Euribor +0.50%</t>
  </si>
  <si>
    <t>National Australia Bank Ltd</t>
  </si>
  <si>
    <t>Swap notional denomination</t>
  </si>
  <si>
    <t>Swap notional amount</t>
  </si>
  <si>
    <t>Swap notional maturity</t>
  </si>
  <si>
    <t>LLP receive rate/margin</t>
  </si>
  <si>
    <t>LLP pay rate/margin</t>
  </si>
  <si>
    <t>Programme Triggers</t>
  </si>
  <si>
    <t>Event (please list all triggers)</t>
  </si>
  <si>
    <t>Summary of Events</t>
  </si>
  <si>
    <t>Trigger (S&amp;P, Moody's, Fitch, DBRS, short-term, long-term)</t>
  </si>
  <si>
    <t>Trigger breached (Yes/No)</t>
  </si>
  <si>
    <t>Consequence of a trigger breach</t>
  </si>
  <si>
    <t>VM/Issuer</t>
  </si>
  <si>
    <t>Issuer Event of Default</t>
  </si>
  <si>
    <t>No</t>
  </si>
  <si>
    <t>Notice to pay is served on the LLP</t>
  </si>
  <si>
    <t>VM/Seller</t>
  </si>
  <si>
    <t>Default of Seller</t>
  </si>
  <si>
    <t>Legal title transferred to the LLP</t>
  </si>
  <si>
    <t>Account Bank (Trigger 1)</t>
  </si>
  <si>
    <t>Account Bank falls below trigger</t>
  </si>
  <si>
    <t>P-1/A2 (Moody's), F1+ or AA- (Fitch)</t>
  </si>
  <si>
    <t>Replace/find guarantor or move to remedial ratings</t>
  </si>
  <si>
    <t>Account Bank (Trigger 2)</t>
  </si>
  <si>
    <t>A3 (Moody's), F1 or A (Fitch)</t>
  </si>
  <si>
    <t>Replace/find guarantor</t>
  </si>
  <si>
    <t>VM Account Bank (Trigger 1)</t>
  </si>
  <si>
    <t>VM Account Bank falls below trigger</t>
  </si>
  <si>
    <t>Yes</t>
  </si>
  <si>
    <t>VM Permitted Amount applies</t>
  </si>
  <si>
    <t>VM Account Bank (Trigger 2)</t>
  </si>
  <si>
    <t>BBB- (Fitch)</t>
  </si>
  <si>
    <t>Transfer funds to suitably rated Account Bank</t>
  </si>
  <si>
    <t>Swap collateral Account Bank</t>
  </si>
  <si>
    <t>Swap Collateral Account Bank falls below trigger</t>
  </si>
  <si>
    <t>Administrator falls below trigger</t>
  </si>
  <si>
    <t>Baa3(CR) (Moody's), BBB- (Fitch)</t>
  </si>
  <si>
    <t>Appoint Back-up Administrator</t>
  </si>
  <si>
    <t>Cash Manager falls below trigger</t>
  </si>
  <si>
    <t>Appoint Back-up Cash Manager</t>
  </si>
  <si>
    <t>Cash Manager Relevant Event</t>
  </si>
  <si>
    <t>Baa1 (Moody's)</t>
  </si>
  <si>
    <t>Seller to make Cash Capital Contribution to pre-fund coupon payments</t>
  </si>
  <si>
    <t>Interest Rate Swap Provider (Fixed/Tracker) Trigger 1</t>
  </si>
  <si>
    <t>Interest Rate Swap Provider (Fixed/Tracker) falls below trigger</t>
  </si>
  <si>
    <t>A3(CR) (Moody's), F1 or A (Fitch)</t>
  </si>
  <si>
    <t>Collateral posted, or guarantor/replacement to be found</t>
  </si>
  <si>
    <t>Interest Rate Swap Provider (SVR) Trigger 1</t>
  </si>
  <si>
    <t>Interest Rate Swap Provider (SVR) falls below trigger</t>
  </si>
  <si>
    <t>Interest Rate Swap Provider (Fixed/Tracker) Trigger 2</t>
  </si>
  <si>
    <t>Interest Rate Swap Provider falls below trigger</t>
  </si>
  <si>
    <t>Baa1(CR) (Moody's), F3 or BBB- (Fitch)</t>
  </si>
  <si>
    <t>Guarantor/replacement to be found</t>
  </si>
  <si>
    <t>Interest Rate Swap Provider (SVR) Trigger 2</t>
  </si>
  <si>
    <t>Ba3(CR) (Moody's), BB- (Fitch)</t>
  </si>
  <si>
    <t>Guarantor/replacement to be found or reduce swap notional to zero</t>
  </si>
  <si>
    <t>LLP Event of Default (post VM Event of Default)</t>
  </si>
  <si>
    <t>LLP Event of Default</t>
  </si>
  <si>
    <t>Covered Bonds become immediately due and payable</t>
  </si>
  <si>
    <t>Covered Bond Swap Provider (Trigger 1)</t>
  </si>
  <si>
    <t>Covered Bond Swap Provider falls below trigger</t>
  </si>
  <si>
    <t>Counterparty to take certain remedial action including collateral</t>
  </si>
  <si>
    <t>Covered Bond Swap Provider (Trigger 2)</t>
  </si>
  <si>
    <t>ACT Set-off</t>
  </si>
  <si>
    <t>Issuer falls below trigger</t>
  </si>
  <si>
    <t>P1 or A2 (Moody's), F1 or A (Fitch)</t>
  </si>
  <si>
    <t>Calculate ACT including set-off risk</t>
  </si>
  <si>
    <t>Reserve Fund</t>
  </si>
  <si>
    <t>P-1 (Moody's), F1+ (Fitch)</t>
  </si>
  <si>
    <t>Fund Reserve Fund to required amount</t>
  </si>
  <si>
    <t>ACT Test Frequency</t>
  </si>
  <si>
    <t>Issuer/Cash Manager falls below trigger</t>
  </si>
  <si>
    <t>Asset Monitor check arithmetic accuracy of ACT monthly</t>
  </si>
  <si>
    <t>As per Regulation</t>
  </si>
  <si>
    <t>Both</t>
  </si>
  <si>
    <t>External</t>
  </si>
  <si>
    <t>Pass</t>
  </si>
  <si>
    <t>HSBC Bank plc/Clydesdale Bank PLC</t>
  </si>
  <si>
    <t>See E. Optional ECB - ECAIs Data</t>
  </si>
  <si>
    <t>https://coveredbondlabel.com/issuer/70-clydesdale-bank-plc</t>
  </si>
  <si>
    <t>Fixed,tracker, variable loans are reported</t>
  </si>
  <si>
    <t>Contractual maturity is defined as the time until the maturity of the mortgage when making the agreed interest and principal payment, i.e. no prepayment is assumed. Expected maturity is not estimated.</t>
  </si>
  <si>
    <t>Contractual maturity is defined as the time from the reporting date in this document until the soft bullet redemption date on all bonds. Extended maturity includes the one-year soft bullet extension so is one year after the contractual maturity date. Expected maturity is not estimated.</t>
  </si>
  <si>
    <t>The ratio of current outstanding loan amount to the value of the property at inception.</t>
  </si>
  <si>
    <t>LTV at origination excludes any fees added at the time of origination</t>
  </si>
  <si>
    <t>MIAC index applied on a quarterly basis.</t>
  </si>
  <si>
    <t>All mortgages are residential housing.</t>
  </si>
  <si>
    <t>Interest rate risk and currency risk is hedged by interest rate swaps and covered bond swaps in place.</t>
  </si>
  <si>
    <t>Clydesdale identifies non-performing loans as those more than 3 months in arrears</t>
  </si>
  <si>
    <t xml:space="preserve">New Property Definition – a property will be defined as new build if it satisfies any of the following criteria:
• A property not previously occupied. For converted properties, it is where the property has not been occupied since the conversion was undertaken;
• A property being sold or marketed by the builder or developer (regardless of whether it has been previously tenanted);
• Built within the 2 years preceding the mortgage application;
• Converted into a flat within the 2 years preceding the mortgage application as part of the conversion of a former mill, factory, school, church, council.
Existing Property Definition - any remaining properties which do not fit the new property definition and have data available. </t>
  </si>
  <si>
    <t>NHXOBHMY8K53VRC7MZ54</t>
  </si>
  <si>
    <t>MP6I5ZYZBEU3UXPYFY54/NHXOBHMY8K53VRC7MZ54</t>
  </si>
  <si>
    <t>HSBC Corporate Trustee Company (UK) Limited</t>
  </si>
  <si>
    <t>213800B7574JY87RFX94</t>
  </si>
  <si>
    <t>PricewaterhouseCoopers LLP</t>
  </si>
  <si>
    <t>2138003EKF9YDQYMFJ58</t>
  </si>
  <si>
    <t>MP6I5ZYZBEU3UXPYFY54</t>
  </si>
  <si>
    <t>Covered Bond Swap</t>
  </si>
  <si>
    <t>F8SB4JFBSYQFRQEH3Z21</t>
  </si>
  <si>
    <t>Credit Agricole Corporate and Investment Bank</t>
  </si>
  <si>
    <t>1VUV7VQFKUOQSJ21A208</t>
  </si>
  <si>
    <t>Interest Rate Swap</t>
  </si>
  <si>
    <t>5493006QMFDDMYWIAM13</t>
  </si>
  <si>
    <t>In response to the ongoing Covid-19 situation in the UK, it was announced on 20 March 2020 that mortgage borrowers impacted financially by Covid-19 should be offered a payment holiday for up to three months. On 22 May 2020 it was further announced that this period should be partially or fully extended for up to a further 3 months where a customer indicates they cannot immediately resume full payments based on what the customer considers they can currently afford to repay. Where borrowers have made a successful application, they are not considered to be in a payment shortfall and therefore any such missed payments will not be considered as arrears for the purposes of investor reporting.  Neither will they be reported as having been subject to any form of restructuring or forbearance.
More general information on the scheme can be found on the FCA website at https://www.fca.org.uk/publications/guidance-consultations/mortgages-coronavirus-updated-draft-guidance-firms</t>
  </si>
  <si>
    <t>YES</t>
  </si>
  <si>
    <t>Northern Ireland</t>
  </si>
  <si>
    <t>Yorkshire</t>
  </si>
  <si>
    <t>&gt; 0 &lt; 5,000</t>
  </si>
  <si>
    <t>&gt;= 5,000 &lt; 10,000</t>
  </si>
  <si>
    <t>&gt;= 10,000 &lt; 25,000</t>
  </si>
  <si>
    <t>&gt;= 25,000 &lt; 50,000</t>
  </si>
  <si>
    <t>&gt;= 50,000 &lt; 75,000</t>
  </si>
  <si>
    <t>&gt;= 75,000 &lt; 100,000</t>
  </si>
  <si>
    <t>&gt;= 100,000 &lt; 150,000</t>
  </si>
  <si>
    <t>&gt;= 150,000 &lt; 200,000</t>
  </si>
  <si>
    <t>&gt;= 200,000 &lt; 250,000</t>
  </si>
  <si>
    <t>&gt;= 250,000 &lt; 300,000</t>
  </si>
  <si>
    <t>&gt;= 300,000 &lt; 350,000</t>
  </si>
  <si>
    <t>&gt;= 350,000 &lt; 400,000</t>
  </si>
  <si>
    <t>&gt;= 400,000 &lt; 450,000</t>
  </si>
  <si>
    <t>&gt;= 450,000 &lt; 500,000</t>
  </si>
  <si>
    <t>&gt;= 500,000 &lt; 600,000</t>
  </si>
  <si>
    <t>&gt;= 600,000 &lt; 700,000</t>
  </si>
  <si>
    <t>&gt;= 700,000 &lt; 800,000</t>
  </si>
  <si>
    <t>&gt;= 800,000 &lt; 900,000</t>
  </si>
  <si>
    <t>&gt;= 900,000 &lt; 1,000,000</t>
  </si>
  <si>
    <t>&gt;= 1,000,000</t>
  </si>
  <si>
    <t>Clydesdale Bank PLC (trading as Virgin Money)</t>
  </si>
  <si>
    <t>Reporting Date: 30/09/2023</t>
  </si>
  <si>
    <t>Cut-off Date: 30/09/2023</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</si>
</sst>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5">
    <numFmt numFmtId="6" formatCode="&quot;£&quot;#,##0;[Red]\-&quot;£&quot;#,##0"/>
    <numFmt numFmtId="8" formatCode="&quot;£&quot;#,##0.00;[Red]\-&quot;£&quot;#,##0.00"/>
    <numFmt numFmtId="44" formatCode="_-&quot;£&quot;* #,##0.00_-;\-&quot;£&quot;* #,##0.00_-;_-&quot;£&quot;* &quot;-&quot;??_-;_-@_-"/>
    <numFmt numFmtId="43" formatCode="_-* #,##0.00_-;\-* #,##0.00_-;_-* &quot;-&quot;??_-;_-@_-"/>
    <numFmt numFmtId="164" formatCode="_ * #,##0.00_ ;_ * \-#,##0.00_ ;_ * &quot;-&quot;??_ ;_ @_ "/>
    <numFmt numFmtId="165" formatCode="0.0%"/>
    <numFmt numFmtId="166" formatCode="#,##0.0"/>
    <numFmt numFmtId="167" formatCode="0.0"/>
    <numFmt numFmtId="169" formatCode="&quot;£&quot;#,##0.00"/>
    <numFmt numFmtId="170" formatCode="0.000%"/>
    <numFmt numFmtId="171" formatCode="&quot;£&quot;#,##0"/>
    <numFmt numFmtId="172" formatCode="[$€-2]\ #,##0.00;[Red]\-[$€-2]\ #,##0.00"/>
    <numFmt numFmtId="173" formatCode="[$$-409]#,##0.00"/>
    <numFmt numFmtId="174" formatCode="[$£]#,##0;\-[$£]#,##0"/>
    <numFmt numFmtId="175" formatCode="[$€-2]\ #,##0;[Red]\-[$€-2]\ #,##0"/>
  </numFmts>
  <fonts count="57" x14ac:knownFonts="1">
    <font>
      <sz val="11"/>
      <color theme="1"/>
      <name val="Calibri"/>
      <family val="2"/>
      <scheme val="minor"/>
    </font>
    <font>
      <i/>
      <sz val="11"/>
      <color theme="1"/>
      <name val="Calibri"/>
      <family val="2"/>
      <scheme val="minor"/>
    </font>
    <font>
      <sz val="11"/>
      <name val="Calibri"/>
      <family val="2"/>
      <scheme val="minor"/>
    </font>
    <font>
      <b/>
      <sz val="11"/>
      <color theme="1"/>
      <name val="Calibri"/>
      <family val="2"/>
      <scheme val="minor"/>
    </font>
    <font>
      <sz val="11"/>
      <color theme="1"/>
      <name val="Calibri"/>
      <family val="2"/>
      <scheme val="minor"/>
    </font>
    <font>
      <b/>
      <sz val="11"/>
      <color theme="0"/>
      <name val="Calibri"/>
      <family val="2"/>
      <scheme val="minor"/>
    </font>
    <font>
      <sz val="11"/>
      <color theme="0"/>
      <name val="Calibri"/>
      <family val="2"/>
      <scheme val="minor"/>
    </font>
    <font>
      <sz val="9"/>
      <color theme="1"/>
      <name val="Calibri"/>
      <family val="2"/>
      <scheme val="minor"/>
    </font>
    <font>
      <b/>
      <sz val="14"/>
      <color theme="1"/>
      <name val="Calibri"/>
      <family val="2"/>
      <scheme val="minor"/>
    </font>
    <font>
      <b/>
      <sz val="24"/>
      <color theme="1"/>
      <name val="Calibri"/>
      <family val="2"/>
      <scheme val="minor"/>
    </font>
    <font>
      <b/>
      <sz val="10"/>
      <name val="Calibri"/>
      <family val="2"/>
      <scheme val="minor"/>
    </font>
    <font>
      <b/>
      <sz val="20"/>
      <color theme="1"/>
      <name val="Calibri"/>
      <family val="2"/>
      <scheme val="minor"/>
    </font>
    <font>
      <b/>
      <sz val="16"/>
      <color theme="1"/>
      <name val="Calibri"/>
      <family val="2"/>
      <scheme val="minor"/>
    </font>
    <font>
      <sz val="10"/>
      <name val="Calibri"/>
      <family val="2"/>
      <scheme val="minor"/>
    </font>
    <font>
      <u/>
      <sz val="11"/>
      <color theme="10"/>
      <name val="Calibri"/>
      <family val="2"/>
      <scheme val="minor"/>
    </font>
    <font>
      <b/>
      <sz val="14"/>
      <color theme="0"/>
      <name val="Calibri"/>
      <family val="2"/>
      <scheme val="minor"/>
    </font>
    <font>
      <b/>
      <i/>
      <sz val="14"/>
      <color theme="0"/>
      <name val="Calibri"/>
      <family val="2"/>
      <scheme val="minor"/>
    </font>
    <font>
      <b/>
      <i/>
      <sz val="11"/>
      <name val="Calibri"/>
      <family val="2"/>
      <scheme val="minor"/>
    </font>
    <font>
      <b/>
      <u/>
      <sz val="11"/>
      <name val="Calibri"/>
      <family val="2"/>
      <scheme val="minor"/>
    </font>
    <font>
      <b/>
      <sz val="11"/>
      <name val="Calibri"/>
      <family val="2"/>
      <scheme val="minor"/>
    </font>
    <font>
      <i/>
      <sz val="11"/>
      <name val="Calibri"/>
      <family val="2"/>
      <scheme val="minor"/>
    </font>
    <font>
      <b/>
      <u/>
      <sz val="11"/>
      <color theme="10"/>
      <name val="Calibri"/>
      <family val="2"/>
      <scheme val="minor"/>
    </font>
    <font>
      <sz val="10"/>
      <color theme="1"/>
      <name val="Arial"/>
      <family val="2"/>
    </font>
    <font>
      <b/>
      <sz val="10"/>
      <color theme="1"/>
      <name val="Calibri"/>
      <family val="2"/>
      <scheme val="minor"/>
    </font>
    <font>
      <sz val="10"/>
      <name val="Arial"/>
      <family val="2"/>
    </font>
    <font>
      <i/>
      <sz val="9"/>
      <name val="Calibri"/>
      <family val="2"/>
      <scheme val="minor"/>
    </font>
    <font>
      <i/>
      <u/>
      <sz val="9"/>
      <name val="Calibri"/>
      <family val="2"/>
      <scheme val="minor"/>
    </font>
    <font>
      <sz val="11"/>
      <color theme="6" tint="-0.249977111117893"/>
      <name val="Calibri"/>
      <family val="2"/>
      <scheme val="minor"/>
    </font>
    <font>
      <u/>
      <sz val="11"/>
      <name val="Calibri"/>
      <family val="2"/>
      <scheme val="minor"/>
    </font>
    <font>
      <b/>
      <sz val="11.5"/>
      <color rgb="FF1E1B1D"/>
      <name val="Calibri"/>
      <family val="2"/>
      <scheme val="minor"/>
    </font>
    <font>
      <sz val="13"/>
      <color rgb="FF1E1B1D"/>
      <name val="Calibri"/>
      <family val="2"/>
      <scheme val="minor"/>
    </font>
    <font>
      <b/>
      <sz val="14"/>
      <name val="Calibri"/>
      <family val="2"/>
      <scheme val="minor"/>
    </font>
    <font>
      <sz val="13"/>
      <color theme="1"/>
      <name val="Calibri"/>
      <family val="2"/>
      <scheme val="minor"/>
    </font>
    <font>
      <b/>
      <sz val="13"/>
      <color rgb="FF1E1B1D"/>
      <name val="Calibri"/>
      <family val="2"/>
      <scheme val="minor"/>
    </font>
    <font>
      <b/>
      <sz val="13"/>
      <name val="Calibri"/>
      <family val="2"/>
      <scheme val="minor"/>
    </font>
    <font>
      <sz val="13"/>
      <name val="Calibri"/>
      <family val="2"/>
      <scheme val="minor"/>
    </font>
    <font>
      <b/>
      <sz val="13"/>
      <color rgb="FF333333"/>
      <name val="Calibri"/>
      <family val="2"/>
      <scheme val="minor"/>
    </font>
    <font>
      <i/>
      <sz val="13"/>
      <name val="Calibri"/>
      <family val="2"/>
      <scheme val="minor"/>
    </font>
    <font>
      <sz val="8"/>
      <name val="Arial"/>
      <family val="2"/>
    </font>
    <font>
      <i/>
      <sz val="11"/>
      <color rgb="FF0070C0"/>
      <name val="Calibri"/>
      <family val="2"/>
      <scheme val="minor"/>
    </font>
    <font>
      <b/>
      <sz val="11"/>
      <color rgb="FFFF0000"/>
      <name val="Calibri"/>
      <family val="2"/>
      <scheme val="minor"/>
    </font>
    <font>
      <b/>
      <sz val="24"/>
      <color theme="9" tint="-0.249977111117893"/>
      <name val="Calibri"/>
      <family val="2"/>
      <scheme val="minor"/>
    </font>
    <font>
      <sz val="8"/>
      <name val="Calibri"/>
      <family val="2"/>
      <scheme val="minor"/>
    </font>
    <font>
      <b/>
      <i/>
      <sz val="10"/>
      <name val="Calibri"/>
      <family val="2"/>
      <scheme val="minor"/>
    </font>
    <font>
      <sz val="9"/>
      <color indexed="81"/>
      <name val="Tahoma"/>
      <family val="2"/>
    </font>
    <font>
      <b/>
      <sz val="9"/>
      <color indexed="81"/>
      <name val="Tahoma"/>
      <family val="2"/>
    </font>
    <font>
      <sz val="11"/>
      <name val="Calibri"/>
      <family val="2"/>
    </font>
    <font>
      <u/>
      <sz val="10"/>
      <color theme="10"/>
      <name val="Arial"/>
      <family val="2"/>
    </font>
    <font>
      <b/>
      <sz val="14"/>
      <color theme="1"/>
      <name val="Helvetica"/>
    </font>
    <font>
      <b/>
      <u/>
      <sz val="10"/>
      <color rgb="FF333399"/>
      <name val="Helvetica"/>
    </font>
    <font>
      <b/>
      <u/>
      <sz val="8"/>
      <color theme="1"/>
      <name val="Helvetica"/>
    </font>
    <font>
      <sz val="8"/>
      <color theme="1"/>
      <name val="Helvetica"/>
    </font>
    <font>
      <b/>
      <u/>
      <sz val="9"/>
      <color rgb="FF333399"/>
      <name val="Helvetica"/>
    </font>
    <font>
      <b/>
      <sz val="8"/>
      <color theme="1"/>
      <name val="Helvetica"/>
    </font>
    <font>
      <sz val="8"/>
      <color rgb="FFFFFFFF"/>
      <name val="Helvetica"/>
    </font>
    <font>
      <sz val="8"/>
      <name val="Helvetica"/>
    </font>
    <font>
      <b/>
      <u/>
      <sz val="11"/>
      <color rgb="FF333399"/>
      <name val="Helvetica"/>
    </font>
  </fonts>
  <fills count="9">
    <fill>
      <patternFill patternType="none"/>
    </fill>
    <fill>
      <patternFill patternType="gray125"/>
    </fill>
    <fill>
      <patternFill patternType="solid">
        <fgColor rgb="FFE36E00"/>
        <bgColor indexed="64"/>
      </patternFill>
    </fill>
    <fill>
      <patternFill patternType="solid">
        <fgColor rgb="FF243386"/>
        <bgColor indexed="64"/>
      </patternFill>
    </fill>
    <fill>
      <patternFill patternType="solid">
        <fgColor rgb="FF847A75"/>
        <bgColor indexed="64"/>
      </patternFill>
    </fill>
    <fill>
      <patternFill patternType="solid">
        <fgColor theme="9" tint="0.39997558519241921"/>
        <bgColor indexed="64"/>
      </patternFill>
    </fill>
    <fill>
      <patternFill patternType="solid">
        <fgColor rgb="FFFFC000"/>
        <bgColor indexed="64"/>
      </patternFill>
    </fill>
    <fill>
      <patternFill patternType="solid">
        <fgColor rgb="FFF0F4FA"/>
      </patternFill>
    </fill>
    <fill>
      <patternFill patternType="solid">
        <fgColor rgb="FFFFFFFF"/>
      </patternFill>
    </fill>
  </fills>
  <borders count="34">
    <border>
      <left/>
      <right/>
      <top/>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bottom style="medium">
        <color rgb="FF243386"/>
      </bottom>
      <diagonal/>
    </border>
    <border>
      <left style="thin">
        <color rgb="FF243386"/>
      </left>
      <right style="medium">
        <color rgb="FF243386"/>
      </right>
      <top style="medium">
        <color rgb="FF243386"/>
      </top>
      <bottom style="medium">
        <color rgb="FF243386"/>
      </bottom>
      <diagonal/>
    </border>
    <border>
      <left style="medium">
        <color rgb="FFE36E00"/>
      </left>
      <right style="medium">
        <color rgb="FFE36E00"/>
      </right>
      <top style="medium">
        <color rgb="FFE36E00"/>
      </top>
      <bottom/>
      <diagonal/>
    </border>
    <border>
      <left style="medium">
        <color rgb="FFE36E00"/>
      </left>
      <right style="medium">
        <color rgb="FFE36E00"/>
      </right>
      <top/>
      <bottom/>
      <diagonal/>
    </border>
    <border>
      <left style="medium">
        <color rgb="FFE36E00"/>
      </left>
      <right style="medium">
        <color rgb="FFE36E00"/>
      </right>
      <top/>
      <bottom style="medium">
        <color rgb="FFE36E00"/>
      </bottom>
      <diagonal/>
    </border>
    <border>
      <left style="medium">
        <color theme="9" tint="-0.249977111117893"/>
      </left>
      <right/>
      <top/>
      <bottom/>
      <diagonal/>
    </border>
    <border>
      <left style="medium">
        <color theme="9" tint="-0.249977111117893"/>
      </left>
      <right style="medium">
        <color theme="9" tint="-0.249977111117893"/>
      </right>
      <top/>
      <bottom/>
      <diagonal/>
    </border>
    <border>
      <left/>
      <right/>
      <top style="medium">
        <color theme="9" tint="-0.249977111117893"/>
      </top>
      <bottom/>
      <diagonal/>
    </border>
    <border>
      <left/>
      <right style="medium">
        <color theme="9" tint="-0.249977111117893"/>
      </right>
      <top/>
      <bottom/>
      <diagonal/>
    </border>
    <border>
      <left/>
      <right style="medium">
        <color theme="9" tint="-0.249977111117893"/>
      </right>
      <top/>
      <bottom style="medium">
        <color theme="9" tint="-0.249977111117893"/>
      </bottom>
      <diagonal/>
    </border>
    <border>
      <left/>
      <right/>
      <top/>
      <bottom style="medium">
        <color theme="9" tint="-0.249977111117893"/>
      </bottom>
      <diagonal/>
    </border>
    <border>
      <left/>
      <right/>
      <top style="medium">
        <color theme="9" tint="-0.249977111117893"/>
      </top>
      <bottom style="medium">
        <color theme="9" tint="-0.249977111117893"/>
      </bottom>
      <diagonal/>
    </border>
    <border>
      <left style="medium">
        <color theme="9" tint="-0.249977111117893"/>
      </left>
      <right/>
      <top style="medium">
        <color theme="9" tint="-0.249977111117893"/>
      </top>
      <bottom style="medium">
        <color theme="9" tint="-0.249977111117893"/>
      </bottom>
      <diagonal/>
    </border>
    <border>
      <left/>
      <right style="medium">
        <color theme="9" tint="-0.249977111117893"/>
      </right>
      <top style="medium">
        <color theme="9" tint="-0.249977111117893"/>
      </top>
      <bottom style="medium">
        <color theme="9" tint="-0.249977111117893"/>
      </bottom>
      <diagonal/>
    </border>
    <border>
      <left style="medium">
        <color theme="9" tint="-0.249977111117893"/>
      </left>
      <right/>
      <top style="thin">
        <color theme="9"/>
      </top>
      <bottom style="medium">
        <color theme="9" tint="-0.249977111117893"/>
      </bottom>
      <diagonal/>
    </border>
    <border>
      <left/>
      <right/>
      <top style="thin">
        <color theme="9"/>
      </top>
      <bottom style="medium">
        <color theme="9" tint="-0.249977111117893"/>
      </bottom>
      <diagonal/>
    </border>
    <border>
      <left/>
      <right style="medium">
        <color theme="9" tint="-0.249977111117893"/>
      </right>
      <top style="thin">
        <color theme="9"/>
      </top>
      <bottom style="medium">
        <color theme="9" tint="-0.249977111117893"/>
      </bottom>
      <diagonal/>
    </border>
    <border>
      <left style="medium">
        <color theme="9" tint="-0.249977111117893"/>
      </left>
      <right/>
      <top/>
      <bottom style="medium">
        <color theme="9" tint="-0.249977111117893"/>
      </bottom>
      <diagonal/>
    </border>
    <border>
      <left style="thin">
        <color rgb="FF979991"/>
      </left>
      <right/>
      <top style="thin">
        <color rgb="FF979991"/>
      </top>
      <bottom/>
      <diagonal/>
    </border>
    <border>
      <left style="thin">
        <color rgb="FF979991"/>
      </left>
      <right style="thin">
        <color rgb="FF979991"/>
      </right>
      <top style="thin">
        <color rgb="FF979991"/>
      </top>
      <bottom/>
      <diagonal/>
    </border>
    <border>
      <left style="thin">
        <color rgb="FF979991"/>
      </left>
      <right/>
      <top style="thin">
        <color rgb="FF979991"/>
      </top>
      <bottom style="thin">
        <color rgb="FF979991"/>
      </bottom>
      <diagonal/>
    </border>
    <border>
      <left style="thin">
        <color rgb="FF979991"/>
      </left>
      <right style="thin">
        <color rgb="FF979991"/>
      </right>
      <top style="thin">
        <color rgb="FF979991"/>
      </top>
      <bottom style="thin">
        <color rgb="FF979991"/>
      </bottom>
      <diagonal/>
    </border>
    <border>
      <left/>
      <right/>
      <top style="thin">
        <color rgb="FF979991"/>
      </top>
      <bottom/>
      <diagonal/>
    </border>
    <border>
      <left/>
      <right style="thin">
        <color rgb="FF979991"/>
      </right>
      <top style="thin">
        <color rgb="FF979991"/>
      </top>
      <bottom/>
      <diagonal/>
    </border>
    <border>
      <left style="thin">
        <color rgb="FF979991"/>
      </left>
      <right style="thin">
        <color rgb="FF979991"/>
      </right>
      <top style="thin">
        <color rgb="FF979991"/>
      </top>
      <bottom style="thin">
        <color theme="0" tint="-0.34998626667073579"/>
      </bottom>
      <diagonal/>
    </border>
  </borders>
  <cellStyleXfs count="13">
    <xf numFmtId="0" fontId="0" fillId="0" borderId="0"/>
    <xf numFmtId="9" fontId="4" fillId="0" borderId="0" applyFont="0" applyFill="0" applyBorder="0" applyAlignment="0" applyProtection="0"/>
    <xf numFmtId="0" fontId="14" fillId="0" borderId="0" applyNumberFormat="0" applyFill="0" applyBorder="0" applyAlignment="0" applyProtection="0"/>
    <xf numFmtId="164" fontId="4" fillId="0" borderId="0" applyFont="0" applyFill="0" applyBorder="0" applyAlignment="0" applyProtection="0"/>
    <xf numFmtId="0" fontId="24" fillId="0" borderId="0"/>
    <xf numFmtId="0" fontId="24" fillId="0" borderId="0"/>
    <xf numFmtId="0" fontId="24" fillId="0" borderId="0"/>
    <xf numFmtId="0" fontId="38" fillId="0" borderId="0"/>
    <xf numFmtId="0" fontId="24" fillId="0" borderId="0">
      <alignment horizontal="left" wrapText="1"/>
    </xf>
    <xf numFmtId="43" fontId="4" fillId="0" borderId="0" applyFont="0" applyFill="0" applyBorder="0" applyAlignment="0" applyProtection="0"/>
    <xf numFmtId="0" fontId="4" fillId="0" borderId="0"/>
    <xf numFmtId="0" fontId="47" fillId="0" borderId="0" applyNumberFormat="0" applyFill="0" applyBorder="0" applyAlignment="0" applyProtection="0"/>
    <xf numFmtId="44" fontId="4" fillId="0" borderId="0" applyFont="0" applyFill="0" applyBorder="0" applyAlignment="0" applyProtection="0"/>
  </cellStyleXfs>
  <cellXfs count="331">
    <xf numFmtId="0" fontId="0" fillId="0" borderId="0" xfId="0"/>
    <xf numFmtId="0" fontId="0" fillId="0" borderId="0" xfId="0" applyAlignment="1">
      <alignment horizontal="center"/>
    </xf>
    <xf numFmtId="0" fontId="7" fillId="0" borderId="1" xfId="0" applyFont="1" applyBorder="1"/>
    <xf numFmtId="0" fontId="7" fillId="0" borderId="2" xfId="0" applyFont="1" applyBorder="1"/>
    <xf numFmtId="0" fontId="7" fillId="0" borderId="3" xfId="0" applyFont="1" applyBorder="1"/>
    <xf numFmtId="0" fontId="7" fillId="0" borderId="4" xfId="0" applyFont="1" applyBorder="1"/>
    <xf numFmtId="0" fontId="7" fillId="0" borderId="0" xfId="0" applyFont="1"/>
    <xf numFmtId="0" fontId="7" fillId="0" borderId="5" xfId="0" applyFont="1" applyBorder="1"/>
    <xf numFmtId="0" fontId="8" fillId="0" borderId="0" xfId="0" applyFont="1" applyAlignment="1">
      <alignment horizontal="center"/>
    </xf>
    <xf numFmtId="0" fontId="9" fillId="0" borderId="0" xfId="0" applyFont="1" applyAlignment="1">
      <alignment horizontal="center" vertical="center"/>
    </xf>
    <xf numFmtId="0" fontId="11" fillId="0" borderId="0" xfId="0" applyFont="1" applyAlignment="1">
      <alignment horizontal="center" vertical="center"/>
    </xf>
    <xf numFmtId="0" fontId="12" fillId="0" borderId="0" xfId="0" applyFont="1" applyAlignment="1">
      <alignment horizontal="center" vertical="center"/>
    </xf>
    <xf numFmtId="0" fontId="10" fillId="0" borderId="0" xfId="0" applyFont="1" applyAlignment="1">
      <alignment horizontal="center"/>
    </xf>
    <xf numFmtId="0" fontId="13" fillId="0" borderId="0" xfId="0" applyFont="1"/>
    <xf numFmtId="0" fontId="6" fillId="0" borderId="0" xfId="2" applyFont="1" applyAlignment="1"/>
    <xf numFmtId="0" fontId="7" fillId="0" borderId="6" xfId="0" applyFont="1" applyBorder="1"/>
    <xf numFmtId="0" fontId="7" fillId="0" borderId="7" xfId="0" applyFont="1" applyBorder="1"/>
    <xf numFmtId="0" fontId="7" fillId="0" borderId="8" xfId="0" applyFont="1" applyBorder="1"/>
    <xf numFmtId="0" fontId="0" fillId="0" borderId="0" xfId="0" quotePrefix="1" applyAlignment="1">
      <alignment horizontal="center" vertical="center" wrapText="1"/>
    </xf>
    <xf numFmtId="0" fontId="9" fillId="0" borderId="0" xfId="0" applyFont="1" applyAlignment="1">
      <alignment horizontal="left" vertical="center"/>
    </xf>
    <xf numFmtId="0" fontId="0" fillId="0" borderId="0" xfId="0" applyAlignment="1">
      <alignment horizontal="center" vertical="center" wrapText="1"/>
    </xf>
    <xf numFmtId="0" fontId="0" fillId="0" borderId="9" xfId="0" applyBorder="1" applyAlignment="1">
      <alignment horizontal="center" vertical="center" wrapText="1"/>
    </xf>
    <xf numFmtId="0" fontId="2" fillId="0" borderId="0" xfId="0" applyFont="1" applyAlignment="1">
      <alignment horizontal="center" vertical="center" wrapText="1"/>
    </xf>
    <xf numFmtId="0" fontId="15" fillId="0" borderId="0" xfId="0" applyFont="1" applyAlignment="1">
      <alignment vertical="center" wrapText="1"/>
    </xf>
    <xf numFmtId="0" fontId="15" fillId="3" borderId="0" xfId="0" applyFont="1" applyFill="1" applyAlignment="1">
      <alignment horizontal="center" vertical="center" wrapText="1"/>
    </xf>
    <xf numFmtId="0" fontId="2" fillId="0" borderId="10" xfId="0" applyFont="1" applyBorder="1" applyAlignment="1">
      <alignment horizontal="center" vertical="center" wrapText="1"/>
    </xf>
    <xf numFmtId="0" fontId="15" fillId="0" borderId="0" xfId="0" applyFont="1" applyAlignment="1">
      <alignment horizontal="center" vertical="center" wrapText="1"/>
    </xf>
    <xf numFmtId="0" fontId="15" fillId="2" borderId="11" xfId="0" applyFont="1" applyFill="1" applyBorder="1" applyAlignment="1">
      <alignment horizontal="center" vertical="center" wrapText="1"/>
    </xf>
    <xf numFmtId="0" fontId="18" fillId="0" borderId="0" xfId="0" applyFont="1" applyAlignment="1">
      <alignment horizontal="center" vertical="center" wrapText="1"/>
    </xf>
    <xf numFmtId="0" fontId="14" fillId="0" borderId="12" xfId="2" applyFill="1" applyBorder="1" applyAlignment="1">
      <alignment horizontal="center" vertical="center" wrapText="1"/>
    </xf>
    <xf numFmtId="0" fontId="14" fillId="0" borderId="12" xfId="2" quotePrefix="1" applyFill="1" applyBorder="1" applyAlignment="1">
      <alignment horizontal="center" vertical="center" wrapText="1"/>
    </xf>
    <xf numFmtId="0" fontId="14" fillId="0" borderId="13" xfId="2" quotePrefix="1" applyFill="1" applyBorder="1" applyAlignment="1">
      <alignment horizontal="center" vertical="center" wrapText="1"/>
    </xf>
    <xf numFmtId="0" fontId="14" fillId="0" borderId="0" xfId="2" quotePrefix="1" applyFill="1" applyBorder="1" applyAlignment="1">
      <alignment horizontal="center" vertical="center" wrapText="1"/>
    </xf>
    <xf numFmtId="0" fontId="15" fillId="2" borderId="0" xfId="0" applyFont="1" applyFill="1" applyAlignment="1">
      <alignment horizontal="center" vertical="center" wrapText="1"/>
    </xf>
    <xf numFmtId="0" fontId="18" fillId="2" borderId="0" xfId="0" applyFont="1" applyFill="1" applyAlignment="1">
      <alignment horizontal="center" vertical="center" wrapText="1"/>
    </xf>
    <xf numFmtId="0" fontId="0" fillId="2" borderId="0" xfId="0" applyFill="1" applyAlignment="1">
      <alignment horizontal="center" vertical="center" wrapText="1"/>
    </xf>
    <xf numFmtId="0" fontId="19" fillId="0" borderId="0" xfId="0" applyFont="1" applyAlignment="1">
      <alignment horizontal="center" vertical="center" wrapText="1"/>
    </xf>
    <xf numFmtId="0" fontId="20" fillId="0" borderId="0" xfId="0" applyFont="1" applyAlignment="1">
      <alignment horizontal="center" vertical="center" wrapText="1"/>
    </xf>
    <xf numFmtId="0" fontId="21" fillId="0" borderId="0" xfId="2" quotePrefix="1" applyFont="1" applyFill="1" applyBorder="1" applyAlignment="1">
      <alignment horizontal="center" vertical="center" wrapText="1"/>
    </xf>
    <xf numFmtId="0" fontId="2" fillId="0" borderId="0" xfId="0" quotePrefix="1" applyFont="1" applyAlignment="1">
      <alignment horizontal="center" vertical="center" wrapText="1"/>
    </xf>
    <xf numFmtId="0" fontId="19" fillId="0" borderId="0" xfId="0" quotePrefix="1" applyFont="1" applyAlignment="1">
      <alignment horizontal="center" vertical="center" wrapText="1"/>
    </xf>
    <xf numFmtId="0" fontId="19" fillId="5" borderId="0" xfId="0" applyFont="1" applyFill="1" applyAlignment="1">
      <alignment horizontal="center" vertical="center" wrapText="1"/>
    </xf>
    <xf numFmtId="0" fontId="17" fillId="5" borderId="0" xfId="0" quotePrefix="1" applyFont="1" applyFill="1" applyAlignment="1">
      <alignment horizontal="center" vertical="center" wrapText="1"/>
    </xf>
    <xf numFmtId="0" fontId="18" fillId="5" borderId="0" xfId="0" applyFont="1" applyFill="1" applyAlignment="1">
      <alignment horizontal="center" vertical="center" wrapText="1"/>
    </xf>
    <xf numFmtId="0" fontId="3" fillId="5" borderId="0" xfId="0" applyFont="1" applyFill="1" applyAlignment="1">
      <alignment horizontal="center" vertical="center" wrapText="1"/>
    </xf>
    <xf numFmtId="0" fontId="20" fillId="0" borderId="0" xfId="0" quotePrefix="1" applyFont="1" applyAlignment="1">
      <alignment horizontal="center" vertical="center" wrapText="1"/>
    </xf>
    <xf numFmtId="3" fontId="2" fillId="0" borderId="0" xfId="0" quotePrefix="1" applyNumberFormat="1" applyFont="1" applyAlignment="1">
      <alignment horizontal="center" vertical="center" wrapText="1"/>
    </xf>
    <xf numFmtId="10" fontId="2" fillId="0" borderId="0" xfId="0" quotePrefix="1" applyNumberFormat="1" applyFont="1" applyAlignment="1">
      <alignment horizontal="center" vertical="center" wrapText="1"/>
    </xf>
    <xf numFmtId="0" fontId="2" fillId="0" borderId="0" xfId="0" quotePrefix="1" applyFont="1" applyAlignment="1">
      <alignment horizontal="right" vertical="center" wrapText="1"/>
    </xf>
    <xf numFmtId="9" fontId="2" fillId="0" borderId="0" xfId="1" quotePrefix="1" applyFont="1" applyFill="1" applyBorder="1" applyAlignment="1">
      <alignment horizontal="center" vertical="center" wrapText="1"/>
    </xf>
    <xf numFmtId="0" fontId="20" fillId="0" borderId="0" xfId="0" applyFont="1" applyAlignment="1">
      <alignment horizontal="right" vertical="center" wrapText="1"/>
    </xf>
    <xf numFmtId="0" fontId="22" fillId="0" borderId="0" xfId="0" applyFont="1" applyAlignment="1">
      <alignment horizontal="center" vertical="center" wrapText="1"/>
    </xf>
    <xf numFmtId="0" fontId="23" fillId="5" borderId="0" xfId="0" applyFont="1" applyFill="1" applyAlignment="1">
      <alignment horizontal="center" vertical="center" wrapText="1"/>
    </xf>
    <xf numFmtId="0" fontId="3" fillId="0" borderId="0" xfId="0" quotePrefix="1" applyFont="1" applyAlignment="1">
      <alignment horizontal="center" vertical="center" wrapText="1"/>
    </xf>
    <xf numFmtId="0" fontId="3" fillId="0" borderId="0" xfId="0" applyFont="1" applyAlignment="1">
      <alignment horizontal="center" vertical="center" wrapText="1"/>
    </xf>
    <xf numFmtId="0" fontId="0" fillId="0" borderId="0" xfId="0" quotePrefix="1" applyAlignment="1">
      <alignment horizontal="right" vertical="center" wrapText="1"/>
    </xf>
    <xf numFmtId="0" fontId="1" fillId="0" borderId="0" xfId="0" quotePrefix="1" applyFont="1" applyAlignment="1">
      <alignment horizontal="right" vertical="center" wrapText="1"/>
    </xf>
    <xf numFmtId="0" fontId="24" fillId="0" borderId="0" xfId="0" applyFont="1" applyAlignment="1">
      <alignment horizontal="center" vertical="center" wrapText="1"/>
    </xf>
    <xf numFmtId="9" fontId="2" fillId="0" borderId="0" xfId="1" applyFont="1" applyFill="1" applyBorder="1" applyAlignment="1">
      <alignment horizontal="center" vertical="center" wrapText="1"/>
    </xf>
    <xf numFmtId="9" fontId="0" fillId="0" borderId="0" xfId="1" quotePrefix="1" applyFont="1" applyFill="1" applyBorder="1" applyAlignment="1">
      <alignment horizontal="center" vertical="center" wrapText="1"/>
    </xf>
    <xf numFmtId="0" fontId="0" fillId="0" borderId="0" xfId="0" applyAlignment="1">
      <alignment horizontal="right" vertical="center" wrapText="1"/>
    </xf>
    <xf numFmtId="0" fontId="20" fillId="0" borderId="0" xfId="0" quotePrefix="1" applyFont="1" applyAlignment="1">
      <alignment horizontal="right" vertical="center" wrapText="1"/>
    </xf>
    <xf numFmtId="0" fontId="14" fillId="0" borderId="0" xfId="2" applyFill="1" applyBorder="1" applyAlignment="1">
      <alignment horizontal="center" vertical="center" wrapText="1"/>
    </xf>
    <xf numFmtId="0" fontId="27" fillId="0" borderId="0" xfId="0" applyFont="1" applyAlignment="1">
      <alignment horizontal="center" vertical="center" wrapText="1"/>
    </xf>
    <xf numFmtId="0" fontId="28" fillId="0" borderId="0" xfId="0" applyFont="1" applyAlignment="1">
      <alignment horizontal="center" vertical="center" wrapText="1"/>
    </xf>
    <xf numFmtId="0" fontId="17" fillId="0" borderId="0" xfId="0" quotePrefix="1" applyFont="1" applyAlignment="1">
      <alignment horizontal="center" vertical="center" wrapText="1"/>
    </xf>
    <xf numFmtId="0" fontId="0" fillId="0" borderId="0" xfId="0" applyAlignment="1">
      <alignment horizontal="left" vertical="center"/>
    </xf>
    <xf numFmtId="0" fontId="0" fillId="0" borderId="0" xfId="0" applyAlignment="1">
      <alignment horizontal="left" vertical="center" wrapText="1"/>
    </xf>
    <xf numFmtId="0" fontId="5" fillId="2" borderId="0" xfId="0" applyFont="1" applyFill="1" applyAlignment="1">
      <alignment horizontal="center" vertical="center" wrapText="1"/>
    </xf>
    <xf numFmtId="0" fontId="18" fillId="0" borderId="0" xfId="0" quotePrefix="1" applyFont="1" applyAlignment="1">
      <alignment horizontal="center" vertical="center" wrapText="1"/>
    </xf>
    <xf numFmtId="0" fontId="2" fillId="6" borderId="0" xfId="0" quotePrefix="1" applyFont="1" applyFill="1" applyAlignment="1">
      <alignment horizontal="center" vertical="center" wrapText="1"/>
    </xf>
    <xf numFmtId="0" fontId="29" fillId="0" borderId="0" xfId="0" applyFont="1" applyAlignment="1">
      <alignment horizontal="center" vertical="center"/>
    </xf>
    <xf numFmtId="0" fontId="30" fillId="0" borderId="0" xfId="0" applyFont="1" applyAlignment="1">
      <alignment vertical="center" wrapText="1"/>
    </xf>
    <xf numFmtId="0" fontId="31" fillId="0" borderId="0" xfId="0" applyFont="1" applyAlignment="1">
      <alignment horizontal="left" vertical="center" wrapText="1"/>
    </xf>
    <xf numFmtId="0" fontId="32" fillId="0" borderId="0" xfId="0" applyFont="1" applyAlignment="1">
      <alignment wrapText="1"/>
    </xf>
    <xf numFmtId="0" fontId="30" fillId="0" borderId="0" xfId="0" applyFont="1" applyAlignment="1">
      <alignment horizontal="left" vertical="center" wrapText="1"/>
    </xf>
    <xf numFmtId="0" fontId="34" fillId="0" borderId="0" xfId="0" applyFont="1" applyAlignment="1">
      <alignment vertical="center" wrapText="1"/>
    </xf>
    <xf numFmtId="0" fontId="35" fillId="0" borderId="0" xfId="0" applyFont="1" applyAlignment="1">
      <alignment horizontal="left" vertical="center" wrapText="1"/>
    </xf>
    <xf numFmtId="0" fontId="35" fillId="0" borderId="0" xfId="0" applyFont="1" applyAlignment="1">
      <alignment wrapText="1"/>
    </xf>
    <xf numFmtId="0" fontId="32" fillId="0" borderId="0" xfId="0" applyFont="1" applyAlignment="1">
      <alignment vertical="center" wrapText="1"/>
    </xf>
    <xf numFmtId="0" fontId="36" fillId="0" borderId="0" xfId="0" applyFont="1" applyAlignment="1">
      <alignment vertical="center" wrapText="1"/>
    </xf>
    <xf numFmtId="0" fontId="35" fillId="0" borderId="0" xfId="0" applyFont="1" applyAlignment="1">
      <alignment vertical="center" wrapText="1"/>
    </xf>
    <xf numFmtId="0" fontId="19" fillId="5" borderId="0" xfId="0" quotePrefix="1" applyFont="1" applyFill="1" applyAlignment="1">
      <alignment horizontal="center" vertical="center" wrapText="1"/>
    </xf>
    <xf numFmtId="14" fontId="39" fillId="0" borderId="0" xfId="0" applyNumberFormat="1" applyFont="1" applyAlignment="1">
      <alignment horizontal="center" vertical="center" wrapText="1"/>
    </xf>
    <xf numFmtId="0" fontId="14" fillId="0" borderId="12" xfId="2" applyFill="1" applyBorder="1" applyAlignment="1" applyProtection="1">
      <alignment horizontal="center" vertical="center" wrapText="1"/>
    </xf>
    <xf numFmtId="0" fontId="14" fillId="0" borderId="0" xfId="2" quotePrefix="1" applyFill="1" applyBorder="1" applyAlignment="1" applyProtection="1">
      <alignment horizontal="center" vertical="center" wrapText="1"/>
    </xf>
    <xf numFmtId="0" fontId="2" fillId="0" borderId="0" xfId="0" applyFont="1" applyAlignment="1">
      <alignment horizontal="right" vertical="center" wrapText="1"/>
    </xf>
    <xf numFmtId="9" fontId="2" fillId="0" borderId="0" xfId="1" applyFont="1" applyFill="1" applyBorder="1" applyAlignment="1" applyProtection="1">
      <alignment horizontal="center" vertical="center" wrapText="1"/>
    </xf>
    <xf numFmtId="9" fontId="20" fillId="0" borderId="0" xfId="1" applyFont="1" applyFill="1" applyBorder="1" applyAlignment="1" applyProtection="1">
      <alignment horizontal="center" vertical="center" wrapText="1"/>
    </xf>
    <xf numFmtId="0" fontId="19" fillId="4" borderId="0" xfId="0" applyFont="1" applyFill="1" applyAlignment="1">
      <alignment horizontal="center" vertical="center" wrapText="1"/>
    </xf>
    <xf numFmtId="0" fontId="16" fillId="4" borderId="0" xfId="0" quotePrefix="1" applyFont="1" applyFill="1" applyAlignment="1">
      <alignment horizontal="center" vertical="center" wrapText="1"/>
    </xf>
    <xf numFmtId="0" fontId="3" fillId="4" borderId="0" xfId="0" applyFont="1" applyFill="1" applyAlignment="1">
      <alignment horizontal="center" vertical="center" wrapText="1"/>
    </xf>
    <xf numFmtId="165" fontId="28" fillId="0" borderId="0" xfId="1" applyNumberFormat="1" applyFont="1" applyFill="1" applyBorder="1" applyAlignment="1" applyProtection="1">
      <alignment horizontal="center" vertical="center" wrapText="1"/>
    </xf>
    <xf numFmtId="165" fontId="2" fillId="0" borderId="0" xfId="1" applyNumberFormat="1" applyFont="1" applyFill="1" applyBorder="1" applyAlignment="1" applyProtection="1">
      <alignment horizontal="center" vertical="center" wrapText="1"/>
    </xf>
    <xf numFmtId="165" fontId="0" fillId="0" borderId="0" xfId="1" applyNumberFormat="1" applyFont="1" applyFill="1" applyBorder="1" applyAlignment="1" applyProtection="1">
      <alignment horizontal="center" vertical="center" wrapText="1"/>
    </xf>
    <xf numFmtId="165" fontId="2" fillId="0" borderId="0" xfId="1" applyNumberFormat="1" applyFont="1" applyFill="1" applyBorder="1" applyAlignment="1">
      <alignment horizontal="center" vertical="center" wrapText="1"/>
    </xf>
    <xf numFmtId="166" fontId="2" fillId="0" borderId="0" xfId="0" applyNumberFormat="1" applyFont="1" applyAlignment="1">
      <alignment horizontal="center" vertical="center" wrapText="1"/>
    </xf>
    <xf numFmtId="3" fontId="2" fillId="0" borderId="0" xfId="0" applyNumberFormat="1" applyFont="1" applyAlignment="1">
      <alignment horizontal="center" vertical="center" wrapText="1"/>
    </xf>
    <xf numFmtId="166" fontId="2" fillId="0" borderId="0" xfId="0" quotePrefix="1" applyNumberFormat="1" applyFont="1" applyAlignment="1">
      <alignment horizontal="center" vertical="center" wrapText="1"/>
    </xf>
    <xf numFmtId="166" fontId="22" fillId="0" borderId="0" xfId="0" applyNumberFormat="1" applyFont="1" applyAlignment="1">
      <alignment horizontal="center" vertical="center" wrapText="1"/>
    </xf>
    <xf numFmtId="167" fontId="2" fillId="0" borderId="0" xfId="0" applyNumberFormat="1" applyFont="1" applyAlignment="1">
      <alignment horizontal="center" vertical="center" wrapText="1"/>
    </xf>
    <xf numFmtId="0" fontId="17" fillId="5" borderId="0" xfId="0" applyFont="1" applyFill="1" applyAlignment="1">
      <alignment horizontal="center" vertical="center" wrapText="1"/>
    </xf>
    <xf numFmtId="165" fontId="2" fillId="0" borderId="0" xfId="0" quotePrefix="1" applyNumberFormat="1" applyFont="1" applyAlignment="1">
      <alignment horizontal="center" vertical="center" wrapText="1"/>
    </xf>
    <xf numFmtId="165" fontId="2" fillId="0" borderId="0" xfId="1" quotePrefix="1" applyNumberFormat="1" applyFont="1" applyFill="1" applyBorder="1" applyAlignment="1">
      <alignment horizontal="center" vertical="center" wrapText="1"/>
    </xf>
    <xf numFmtId="165" fontId="0" fillId="0" borderId="0" xfId="1" quotePrefix="1" applyNumberFormat="1" applyFont="1" applyFill="1" applyBorder="1" applyAlignment="1">
      <alignment horizontal="center" vertical="center" wrapText="1"/>
    </xf>
    <xf numFmtId="166" fontId="0" fillId="0" borderId="0" xfId="0" applyNumberFormat="1" applyAlignment="1">
      <alignment horizontal="center" vertical="center" wrapText="1"/>
    </xf>
    <xf numFmtId="166" fontId="20" fillId="0" borderId="0" xfId="0" quotePrefix="1" applyNumberFormat="1" applyFont="1" applyAlignment="1">
      <alignment horizontal="right" vertical="center" wrapText="1"/>
    </xf>
    <xf numFmtId="167" fontId="19" fillId="0" borderId="0" xfId="0" applyNumberFormat="1" applyFont="1" applyAlignment="1">
      <alignment horizontal="center" vertical="center" wrapText="1"/>
    </xf>
    <xf numFmtId="165" fontId="3" fillId="0" borderId="0" xfId="0" quotePrefix="1" applyNumberFormat="1" applyFont="1" applyAlignment="1">
      <alignment horizontal="center" vertical="center" wrapText="1"/>
    </xf>
    <xf numFmtId="165" fontId="3" fillId="0" borderId="0" xfId="0" applyNumberFormat="1" applyFont="1" applyAlignment="1">
      <alignment horizontal="center" vertical="center" wrapText="1"/>
    </xf>
    <xf numFmtId="165" fontId="2" fillId="0" borderId="0" xfId="0" applyNumberFormat="1" applyFont="1" applyAlignment="1">
      <alignment horizontal="center" vertical="center" wrapText="1"/>
    </xf>
    <xf numFmtId="165" fontId="2" fillId="0" borderId="0" xfId="1" quotePrefix="1" applyNumberFormat="1" applyFont="1" applyFill="1" applyBorder="1" applyAlignment="1" applyProtection="1">
      <alignment horizontal="center" vertical="center" wrapText="1"/>
    </xf>
    <xf numFmtId="165" fontId="22" fillId="0" borderId="0" xfId="1" applyNumberFormat="1" applyFont="1" applyFill="1" applyBorder="1" applyAlignment="1" applyProtection="1">
      <alignment horizontal="center" vertical="center" wrapText="1"/>
    </xf>
    <xf numFmtId="0" fontId="17" fillId="4" borderId="0" xfId="0" applyFont="1" applyFill="1" applyAlignment="1">
      <alignment horizontal="center" vertical="center" wrapText="1"/>
    </xf>
    <xf numFmtId="0" fontId="16" fillId="4" borderId="0" xfId="0" applyFont="1" applyFill="1" applyAlignment="1">
      <alignment horizontal="center" vertical="center" wrapText="1"/>
    </xf>
    <xf numFmtId="165" fontId="2" fillId="0" borderId="0" xfId="1" applyNumberFormat="1" applyFont="1" applyAlignment="1">
      <alignment horizontal="center" vertical="center" wrapText="1"/>
    </xf>
    <xf numFmtId="0" fontId="0" fillId="0" borderId="0" xfId="0" quotePrefix="1" applyAlignment="1">
      <alignment horizontal="center"/>
    </xf>
    <xf numFmtId="165" fontId="0" fillId="0" borderId="0" xfId="0" applyNumberFormat="1" applyAlignment="1">
      <alignment horizontal="center" vertical="center"/>
    </xf>
    <xf numFmtId="0" fontId="0" fillId="0" borderId="14" xfId="0" applyBorder="1"/>
    <xf numFmtId="0" fontId="0" fillId="0" borderId="16" xfId="0" applyBorder="1"/>
    <xf numFmtId="0" fontId="14" fillId="0" borderId="22" xfId="2" applyBorder="1" applyAlignment="1" applyProtection="1">
      <alignment vertical="center" wrapText="1"/>
      <protection locked="0"/>
    </xf>
    <xf numFmtId="0" fontId="14" fillId="0" borderId="0" xfId="2" applyAlignment="1">
      <alignment vertical="center" wrapText="1"/>
    </xf>
    <xf numFmtId="0" fontId="2" fillId="0" borderId="14" xfId="0" applyFont="1" applyBorder="1" applyAlignment="1">
      <alignment horizontal="center" vertical="center" wrapText="1"/>
    </xf>
    <xf numFmtId="0" fontId="2" fillId="0" borderId="15" xfId="0" applyFont="1" applyBorder="1" applyAlignment="1">
      <alignment horizontal="center" vertical="center" wrapText="1"/>
    </xf>
    <xf numFmtId="0" fontId="2" fillId="0" borderId="17" xfId="0" applyFont="1" applyBorder="1" applyAlignment="1">
      <alignment horizontal="center" vertical="center" wrapText="1"/>
    </xf>
    <xf numFmtId="0" fontId="14" fillId="0" borderId="0" xfId="2" quotePrefix="1" applyAlignment="1">
      <alignment horizontal="center" vertical="center" wrapText="1"/>
    </xf>
    <xf numFmtId="0" fontId="2" fillId="0" borderId="16" xfId="0" applyFont="1" applyBorder="1" applyAlignment="1">
      <alignment horizontal="center" vertical="center" wrapText="1"/>
    </xf>
    <xf numFmtId="0" fontId="2" fillId="0" borderId="0" xfId="0" applyFont="1" applyAlignment="1" applyProtection="1">
      <alignment horizontal="center" vertical="center" wrapText="1"/>
      <protection locked="0"/>
    </xf>
    <xf numFmtId="0" fontId="19" fillId="0" borderId="0" xfId="0" applyFont="1" applyAlignment="1">
      <alignment vertical="center" wrapText="1"/>
    </xf>
    <xf numFmtId="165" fontId="2" fillId="0" borderId="0" xfId="0" applyNumberFormat="1" applyFont="1" applyAlignment="1" applyProtection="1">
      <alignment horizontal="center" vertical="center" wrapText="1"/>
      <protection locked="0"/>
    </xf>
    <xf numFmtId="166" fontId="2" fillId="0" borderId="0" xfId="0" applyNumberFormat="1" applyFont="1" applyAlignment="1" applyProtection="1">
      <alignment horizontal="center" vertical="center" wrapText="1"/>
      <protection locked="0"/>
    </xf>
    <xf numFmtId="165" fontId="2" fillId="0" borderId="0" xfId="0" quotePrefix="1" applyNumberFormat="1" applyFont="1" applyAlignment="1" applyProtection="1">
      <alignment horizontal="center" vertical="center" wrapText="1"/>
      <protection locked="0"/>
    </xf>
    <xf numFmtId="0" fontId="18" fillId="0" borderId="0" xfId="0" applyFont="1" applyAlignment="1" applyProtection="1">
      <alignment horizontal="center" vertical="center" wrapText="1"/>
      <protection locked="0"/>
    </xf>
    <xf numFmtId="165" fontId="28" fillId="0" borderId="0" xfId="1" applyNumberFormat="1" applyFont="1" applyAlignment="1">
      <alignment horizontal="center" vertical="center" wrapText="1"/>
    </xf>
    <xf numFmtId="165" fontId="0" fillId="0" borderId="0" xfId="1" applyNumberFormat="1" applyFont="1" applyAlignment="1">
      <alignment horizontal="center" vertical="center" wrapText="1"/>
    </xf>
    <xf numFmtId="9" fontId="20" fillId="0" borderId="0" xfId="1" applyFont="1" applyAlignment="1">
      <alignment horizontal="center" vertical="center" wrapText="1"/>
    </xf>
    <xf numFmtId="9" fontId="2" fillId="0" borderId="0" xfId="1" applyFont="1" applyAlignment="1">
      <alignment horizontal="center" vertical="center" wrapText="1"/>
    </xf>
    <xf numFmtId="165" fontId="2" fillId="0" borderId="0" xfId="1" quotePrefix="1" applyNumberFormat="1" applyFont="1" applyAlignment="1">
      <alignment horizontal="center" vertical="center" wrapText="1"/>
    </xf>
    <xf numFmtId="165" fontId="22" fillId="0" borderId="0" xfId="1" applyNumberFormat="1" applyFont="1" applyAlignment="1">
      <alignment horizontal="center" vertical="center" wrapText="1"/>
    </xf>
    <xf numFmtId="0" fontId="14" fillId="0" borderId="16" xfId="2" quotePrefix="1" applyFill="1" applyBorder="1" applyAlignment="1">
      <alignment horizontal="center" vertical="center" wrapText="1"/>
    </xf>
    <xf numFmtId="166" fontId="2" fillId="0" borderId="0" xfId="0" quotePrefix="1" applyNumberFormat="1" applyFont="1" applyAlignment="1" applyProtection="1">
      <alignment horizontal="center" vertical="center" wrapText="1"/>
      <protection locked="0"/>
    </xf>
    <xf numFmtId="3" fontId="2" fillId="0" borderId="0" xfId="0" quotePrefix="1" applyNumberFormat="1" applyFont="1" applyAlignment="1" applyProtection="1">
      <alignment horizontal="center" vertical="center" wrapText="1"/>
      <protection locked="0"/>
    </xf>
    <xf numFmtId="0" fontId="2" fillId="0" borderId="0" xfId="0" quotePrefix="1" applyFont="1" applyAlignment="1" applyProtection="1">
      <alignment horizontal="center" vertical="center" wrapText="1"/>
      <protection locked="0"/>
    </xf>
    <xf numFmtId="166" fontId="22" fillId="0" borderId="0" xfId="0" applyNumberFormat="1" applyFont="1" applyAlignment="1" applyProtection="1">
      <alignment horizontal="center" vertical="center" wrapText="1"/>
      <protection locked="0"/>
    </xf>
    <xf numFmtId="0" fontId="20" fillId="0" borderId="0" xfId="0" applyFont="1" applyAlignment="1" applyProtection="1">
      <alignment horizontal="right" vertical="center" wrapText="1"/>
      <protection locked="0"/>
    </xf>
    <xf numFmtId="0" fontId="20" fillId="0" borderId="0" xfId="0" applyFont="1" applyAlignment="1" applyProtection="1">
      <alignment horizontal="center" vertical="center" wrapText="1"/>
      <protection locked="0"/>
    </xf>
    <xf numFmtId="1" fontId="2" fillId="0" borderId="0" xfId="0" applyNumberFormat="1" applyFont="1" applyAlignment="1" applyProtection="1">
      <alignment horizontal="center" vertical="center" wrapText="1"/>
      <protection locked="0"/>
    </xf>
    <xf numFmtId="165" fontId="2" fillId="0" borderId="0" xfId="1" applyNumberFormat="1" applyFont="1" applyFill="1" applyBorder="1" applyAlignment="1" applyProtection="1">
      <alignment horizontal="center" vertical="center" wrapText="1"/>
      <protection locked="0"/>
    </xf>
    <xf numFmtId="3" fontId="2" fillId="0" borderId="0" xfId="0" applyNumberFormat="1" applyFont="1" applyAlignment="1" applyProtection="1">
      <alignment horizontal="center" vertical="center" wrapText="1"/>
      <protection locked="0"/>
    </xf>
    <xf numFmtId="165" fontId="22" fillId="0" borderId="0" xfId="1" applyNumberFormat="1" applyFont="1" applyFill="1" applyBorder="1" applyAlignment="1" applyProtection="1">
      <alignment horizontal="center" vertical="center" wrapText="1"/>
      <protection locked="0"/>
    </xf>
    <xf numFmtId="165" fontId="2" fillId="0" borderId="0" xfId="1" applyNumberFormat="1" applyFont="1" applyFill="1" applyAlignment="1">
      <alignment horizontal="center" vertical="center" wrapText="1"/>
    </xf>
    <xf numFmtId="165" fontId="0" fillId="0" borderId="0" xfId="0" applyNumberFormat="1" applyAlignment="1">
      <alignment horizontal="center" vertical="center" wrapText="1"/>
    </xf>
    <xf numFmtId="0" fontId="2" fillId="0" borderId="10" xfId="0" applyFont="1" applyBorder="1" applyAlignment="1" applyProtection="1">
      <alignment horizontal="center" vertical="center" wrapText="1"/>
      <protection locked="0"/>
    </xf>
    <xf numFmtId="0" fontId="0" fillId="0" borderId="0" xfId="0" quotePrefix="1" applyAlignment="1" applyProtection="1">
      <alignment horizontal="center" vertical="center" wrapText="1"/>
      <protection locked="0"/>
    </xf>
    <xf numFmtId="9" fontId="20" fillId="0" borderId="0" xfId="1" applyFont="1" applyFill="1" applyBorder="1" applyAlignment="1" applyProtection="1">
      <alignment horizontal="center" vertical="center" wrapText="1"/>
      <protection locked="0"/>
    </xf>
    <xf numFmtId="0" fontId="21" fillId="0" borderId="0" xfId="2" applyFont="1" applyFill="1" applyBorder="1" applyAlignment="1">
      <alignment horizontal="center" vertical="center" wrapText="1"/>
    </xf>
    <xf numFmtId="0" fontId="25" fillId="0" borderId="0" xfId="0" applyFont="1" applyAlignment="1">
      <alignment horizontal="left" vertical="center"/>
    </xf>
    <xf numFmtId="0" fontId="25" fillId="0" borderId="0" xfId="0" applyFont="1" applyAlignment="1">
      <alignment horizontal="center" vertical="center" wrapText="1"/>
    </xf>
    <xf numFmtId="0" fontId="26" fillId="0" borderId="0" xfId="0" applyFont="1" applyAlignment="1">
      <alignment horizontal="center" vertical="center" wrapText="1"/>
    </xf>
    <xf numFmtId="0" fontId="14" fillId="0" borderId="0" xfId="2" applyFill="1" applyAlignment="1">
      <alignment horizontal="center"/>
    </xf>
    <xf numFmtId="0" fontId="0" fillId="0" borderId="0" xfId="0" applyAlignment="1" applyProtection="1">
      <alignment horizontal="center" vertical="center" wrapText="1"/>
      <protection locked="0"/>
    </xf>
    <xf numFmtId="0" fontId="2" fillId="0" borderId="0" xfId="0" applyFont="1" applyAlignment="1">
      <alignment horizontal="left" vertical="center" wrapText="1"/>
    </xf>
    <xf numFmtId="0" fontId="0" fillId="0" borderId="0" xfId="0" applyProtection="1">
      <protection locked="0"/>
    </xf>
    <xf numFmtId="0" fontId="17" fillId="0" borderId="0" xfId="0" quotePrefix="1" applyFont="1" applyAlignment="1" applyProtection="1">
      <alignment horizontal="center" vertical="center" wrapText="1"/>
      <protection locked="0"/>
    </xf>
    <xf numFmtId="0" fontId="19" fillId="0" borderId="0" xfId="0" quotePrefix="1" applyFont="1" applyAlignment="1" applyProtection="1">
      <alignment horizontal="center" vertical="center" wrapText="1"/>
      <protection locked="0"/>
    </xf>
    <xf numFmtId="0" fontId="46" fillId="0" borderId="0" xfId="0" applyFont="1" applyAlignment="1">
      <alignment horizontal="center" vertical="center" wrapText="1"/>
    </xf>
    <xf numFmtId="0" fontId="19" fillId="0" borderId="0" xfId="0" quotePrefix="1" applyFont="1" applyAlignment="1">
      <alignment horizontal="left" vertical="center" wrapText="1"/>
    </xf>
    <xf numFmtId="0" fontId="19" fillId="0" borderId="0" xfId="0" applyFont="1" applyAlignment="1">
      <alignment horizontal="left" vertical="center" wrapText="1"/>
    </xf>
    <xf numFmtId="0" fontId="41" fillId="0" borderId="0" xfId="0" applyFont="1" applyAlignment="1">
      <alignment horizontal="center" vertical="center"/>
    </xf>
    <xf numFmtId="166" fontId="46" fillId="0" borderId="0" xfId="0" applyNumberFormat="1" applyFont="1" applyAlignment="1">
      <alignment horizontal="center" vertical="center" wrapText="1"/>
    </xf>
    <xf numFmtId="0" fontId="14" fillId="0" borderId="0" xfId="2" applyFill="1" applyAlignment="1">
      <alignment horizontal="center" vertical="center" wrapText="1"/>
    </xf>
    <xf numFmtId="0" fontId="14" fillId="0" borderId="12" xfId="2" quotePrefix="1" applyFill="1" applyBorder="1" applyAlignment="1" applyProtection="1">
      <alignment horizontal="center" vertical="center" wrapText="1"/>
    </xf>
    <xf numFmtId="0" fontId="14" fillId="0" borderId="13" xfId="2" quotePrefix="1" applyFill="1" applyBorder="1" applyAlignment="1" applyProtection="1">
      <alignment horizontal="center" vertical="center" wrapText="1"/>
    </xf>
    <xf numFmtId="0" fontId="2" fillId="0" borderId="0" xfId="0" applyFont="1" applyAlignment="1" applyProtection="1">
      <alignment horizontal="center" vertical="center" wrapText="1"/>
      <protection locked="0"/>
    </xf>
    <xf numFmtId="0" fontId="0" fillId="0" borderId="0" xfId="0"/>
    <xf numFmtId="0" fontId="2" fillId="0" borderId="0" xfId="0" applyFont="1" applyAlignment="1" applyProtection="1">
      <alignment horizontal="center" vertical="center" wrapText="1"/>
      <protection locked="0"/>
    </xf>
    <xf numFmtId="0" fontId="2" fillId="0" borderId="10" xfId="0" applyFont="1" applyBorder="1" applyAlignment="1" applyProtection="1">
      <alignment horizontal="center" vertical="center" wrapText="1"/>
    </xf>
    <xf numFmtId="0" fontId="2" fillId="0" borderId="0" xfId="10" applyFont="1" applyAlignment="1" applyProtection="1">
      <alignment horizontal="center" vertical="center" wrapText="1"/>
    </xf>
    <xf numFmtId="0" fontId="2" fillId="0" borderId="0" xfId="0" applyFont="1" applyAlignment="1" applyProtection="1">
      <alignment horizontal="center" vertical="center" wrapText="1"/>
    </xf>
    <xf numFmtId="0" fontId="14" fillId="0" borderId="0" xfId="2" applyFill="1" applyBorder="1" applyAlignment="1" applyProtection="1">
      <alignment horizontal="center" vertical="center" wrapText="1"/>
    </xf>
    <xf numFmtId="14" fontId="2" fillId="0" borderId="0" xfId="0" applyNumberFormat="1" applyFont="1" applyAlignment="1">
      <alignment horizontal="center" vertical="center" wrapText="1"/>
    </xf>
    <xf numFmtId="0" fontId="14" fillId="0" borderId="0" xfId="11" applyFont="1" applyFill="1" applyBorder="1" applyAlignment="1" applyProtection="1">
      <alignment horizontal="center" vertical="center" wrapText="1"/>
    </xf>
    <xf numFmtId="166" fontId="2" fillId="0" borderId="0" xfId="0" applyNumberFormat="1" applyFont="1" applyAlignment="1" applyProtection="1">
      <alignment horizontal="center" vertical="center" wrapText="1"/>
    </xf>
    <xf numFmtId="6" fontId="0" fillId="0" borderId="0" xfId="0" applyNumberFormat="1"/>
    <xf numFmtId="0" fontId="49" fillId="0" borderId="0" xfId="0" applyFont="1" applyAlignment="1">
      <alignment horizontal="left" vertical="top" wrapText="1"/>
    </xf>
    <xf numFmtId="0" fontId="0" fillId="0" borderId="0" xfId="0" applyAlignment="1">
      <alignment horizontal="left" vertical="top" wrapText="1"/>
    </xf>
    <xf numFmtId="0" fontId="50" fillId="7" borderId="27" xfId="0" applyFont="1" applyFill="1" applyBorder="1" applyAlignment="1">
      <alignment horizontal="left" vertical="top" wrapText="1"/>
    </xf>
    <xf numFmtId="0" fontId="51" fillId="7" borderId="28" xfId="0" applyFont="1" applyFill="1" applyBorder="1" applyAlignment="1">
      <alignment horizontal="left" vertical="top" wrapText="1"/>
    </xf>
    <xf numFmtId="0" fontId="51" fillId="8" borderId="27" xfId="0" applyFont="1" applyFill="1" applyBorder="1" applyAlignment="1">
      <alignment horizontal="left" vertical="top" wrapText="1"/>
    </xf>
    <xf numFmtId="0" fontId="51" fillId="8" borderId="28" xfId="0" applyFont="1" applyFill="1" applyBorder="1" applyAlignment="1">
      <alignment horizontal="left" vertical="top" wrapText="1"/>
    </xf>
    <xf numFmtId="0" fontId="51" fillId="8" borderId="29" xfId="0" applyFont="1" applyFill="1" applyBorder="1" applyAlignment="1">
      <alignment horizontal="left" vertical="top" wrapText="1"/>
    </xf>
    <xf numFmtId="0" fontId="51" fillId="8" borderId="30" xfId="0" applyFont="1" applyFill="1" applyBorder="1" applyAlignment="1">
      <alignment horizontal="left" vertical="top" wrapText="1"/>
    </xf>
    <xf numFmtId="0" fontId="0" fillId="7" borderId="27" xfId="0" applyFill="1" applyBorder="1" applyAlignment="1">
      <alignment horizontal="left" vertical="top" wrapText="1"/>
    </xf>
    <xf numFmtId="0" fontId="51" fillId="7" borderId="27" xfId="0" applyFont="1" applyFill="1" applyBorder="1" applyAlignment="1">
      <alignment horizontal="left" vertical="top" wrapText="1"/>
    </xf>
    <xf numFmtId="0" fontId="51" fillId="0" borderId="27" xfId="0" applyFont="1" applyBorder="1" applyAlignment="1">
      <alignment horizontal="left" vertical="top" wrapText="1"/>
    </xf>
    <xf numFmtId="0" fontId="51" fillId="7" borderId="29" xfId="0" applyFont="1" applyFill="1" applyBorder="1" applyAlignment="1">
      <alignment horizontal="left" vertical="top" wrapText="1"/>
    </xf>
    <xf numFmtId="0" fontId="52" fillId="0" borderId="0" xfId="0" applyFont="1" applyAlignment="1">
      <alignment horizontal="left" vertical="top" wrapText="1"/>
    </xf>
    <xf numFmtId="0" fontId="53" fillId="8" borderId="27" xfId="0" applyFont="1" applyFill="1" applyBorder="1" applyAlignment="1">
      <alignment horizontal="left" vertical="top" wrapText="1"/>
    </xf>
    <xf numFmtId="0" fontId="0" fillId="8" borderId="28" xfId="0" applyFill="1" applyBorder="1" applyAlignment="1">
      <alignment horizontal="right" vertical="top" wrapText="1"/>
    </xf>
    <xf numFmtId="8" fontId="51" fillId="8" borderId="28" xfId="0" applyNumberFormat="1" applyFont="1" applyFill="1" applyBorder="1" applyAlignment="1">
      <alignment horizontal="right" vertical="top" wrapText="1"/>
    </xf>
    <xf numFmtId="0" fontId="51" fillId="8" borderId="28" xfId="0" applyFont="1" applyFill="1" applyBorder="1" applyAlignment="1">
      <alignment horizontal="right" vertical="top" wrapText="1"/>
    </xf>
    <xf numFmtId="10" fontId="51" fillId="8" borderId="28" xfId="1" applyNumberFormat="1" applyFont="1" applyFill="1" applyBorder="1" applyAlignment="1">
      <alignment horizontal="right" vertical="top" wrapText="1"/>
    </xf>
    <xf numFmtId="169" fontId="51" fillId="8" borderId="28" xfId="0" applyNumberFormat="1" applyFont="1" applyFill="1" applyBorder="1" applyAlignment="1">
      <alignment horizontal="right" vertical="top" wrapText="1"/>
    </xf>
    <xf numFmtId="8" fontId="51" fillId="0" borderId="28" xfId="9" applyNumberFormat="1" applyFont="1" applyFill="1" applyBorder="1" applyAlignment="1">
      <alignment horizontal="right" vertical="top" wrapText="1"/>
    </xf>
    <xf numFmtId="15" fontId="51" fillId="0" borderId="28" xfId="0" applyNumberFormat="1" applyFont="1" applyBorder="1" applyAlignment="1">
      <alignment horizontal="right" vertical="top" wrapText="1"/>
    </xf>
    <xf numFmtId="170" fontId="51" fillId="0" borderId="28" xfId="0" applyNumberFormat="1" applyFont="1" applyBorder="1" applyAlignment="1">
      <alignment horizontal="right" vertical="top" wrapText="1"/>
    </xf>
    <xf numFmtId="10" fontId="51" fillId="0" borderId="28" xfId="0" applyNumberFormat="1" applyFont="1" applyBorder="1" applyAlignment="1">
      <alignment horizontal="right" vertical="top" wrapText="1"/>
    </xf>
    <xf numFmtId="0" fontId="51" fillId="0" borderId="29" xfId="0" applyFont="1" applyBorder="1" applyAlignment="1">
      <alignment horizontal="left" vertical="top" wrapText="1"/>
    </xf>
    <xf numFmtId="8" fontId="51" fillId="0" borderId="30" xfId="0" applyNumberFormat="1" applyFont="1" applyBorder="1" applyAlignment="1">
      <alignment horizontal="right" vertical="top" wrapText="1"/>
    </xf>
    <xf numFmtId="8" fontId="51" fillId="8" borderId="28" xfId="9" applyNumberFormat="1" applyFont="1" applyFill="1" applyBorder="1" applyAlignment="1">
      <alignment horizontal="right" vertical="top" wrapText="1"/>
    </xf>
    <xf numFmtId="15" fontId="51" fillId="8" borderId="28" xfId="0" applyNumberFormat="1" applyFont="1" applyFill="1" applyBorder="1" applyAlignment="1">
      <alignment horizontal="right" vertical="top" wrapText="1"/>
    </xf>
    <xf numFmtId="10" fontId="51" fillId="8" borderId="28" xfId="0" applyNumberFormat="1" applyFont="1" applyFill="1" applyBorder="1" applyAlignment="1">
      <alignment horizontal="right" vertical="top" wrapText="1"/>
    </xf>
    <xf numFmtId="8" fontId="51" fillId="8" borderId="30" xfId="0" applyNumberFormat="1" applyFont="1" applyFill="1" applyBorder="1" applyAlignment="1">
      <alignment horizontal="right" vertical="top" wrapText="1"/>
    </xf>
    <xf numFmtId="15" fontId="51" fillId="8" borderId="28" xfId="9" applyNumberFormat="1" applyFont="1" applyFill="1" applyBorder="1" applyAlignment="1">
      <alignment horizontal="right" vertical="top" wrapText="1"/>
    </xf>
    <xf numFmtId="169" fontId="51" fillId="8" borderId="27" xfId="0" applyNumberFormat="1" applyFont="1" applyFill="1" applyBorder="1" applyAlignment="1">
      <alignment horizontal="right" vertical="top" wrapText="1"/>
    </xf>
    <xf numFmtId="169" fontId="51" fillId="8" borderId="29" xfId="0" applyNumberFormat="1" applyFont="1" applyFill="1" applyBorder="1" applyAlignment="1">
      <alignment horizontal="right" vertical="top" wrapText="1"/>
    </xf>
    <xf numFmtId="169" fontId="51" fillId="8" borderId="30" xfId="0" applyNumberFormat="1" applyFont="1" applyFill="1" applyBorder="1" applyAlignment="1">
      <alignment horizontal="right" vertical="top" wrapText="1"/>
    </xf>
    <xf numFmtId="4" fontId="54" fillId="8" borderId="27" xfId="0" applyNumberFormat="1" applyFont="1" applyFill="1" applyBorder="1" applyAlignment="1">
      <alignment horizontal="right" vertical="top" wrapText="1"/>
    </xf>
    <xf numFmtId="4" fontId="54" fillId="8" borderId="28" xfId="0" applyNumberFormat="1" applyFont="1" applyFill="1" applyBorder="1" applyAlignment="1">
      <alignment horizontal="right" vertical="top" wrapText="1"/>
    </xf>
    <xf numFmtId="169" fontId="54" fillId="8" borderId="27" xfId="0" applyNumberFormat="1" applyFont="1" applyFill="1" applyBorder="1" applyAlignment="1">
      <alignment horizontal="right" vertical="top" wrapText="1"/>
    </xf>
    <xf numFmtId="169" fontId="54" fillId="8" borderId="28" xfId="0" applyNumberFormat="1" applyFont="1" applyFill="1" applyBorder="1" applyAlignment="1">
      <alignment horizontal="right" vertical="top" wrapText="1"/>
    </xf>
    <xf numFmtId="0" fontId="51" fillId="7" borderId="30" xfId="0" applyFont="1" applyFill="1" applyBorder="1" applyAlignment="1">
      <alignment horizontal="left" vertical="top" wrapText="1"/>
    </xf>
    <xf numFmtId="171" fontId="51" fillId="8" borderId="27" xfId="0" applyNumberFormat="1" applyFont="1" applyFill="1" applyBorder="1" applyAlignment="1">
      <alignment horizontal="right" vertical="top" wrapText="1"/>
    </xf>
    <xf numFmtId="4" fontId="55" fillId="0" borderId="28" xfId="0" applyNumberFormat="1" applyFont="1" applyBorder="1" applyAlignment="1">
      <alignment horizontal="right" vertical="top" wrapText="1"/>
    </xf>
    <xf numFmtId="6" fontId="51" fillId="8" borderId="29" xfId="12" applyNumberFormat="1" applyFont="1" applyFill="1" applyBorder="1" applyAlignment="1">
      <alignment horizontal="right" vertical="top" wrapText="1"/>
    </xf>
    <xf numFmtId="171" fontId="51" fillId="8" borderId="29" xfId="12" applyNumberFormat="1" applyFont="1" applyFill="1" applyBorder="1" applyAlignment="1">
      <alignment horizontal="right" vertical="top" wrapText="1"/>
    </xf>
    <xf numFmtId="4" fontId="55" fillId="0" borderId="30" xfId="0" applyNumberFormat="1" applyFont="1" applyBorder="1" applyAlignment="1">
      <alignment horizontal="right" vertical="top" wrapText="1"/>
    </xf>
    <xf numFmtId="0" fontId="55" fillId="8" borderId="29" xfId="0" applyFont="1" applyFill="1" applyBorder="1" applyAlignment="1">
      <alignment horizontal="left" vertical="top" wrapText="1"/>
    </xf>
    <xf numFmtId="171" fontId="55" fillId="8" borderId="30" xfId="12" applyNumberFormat="1" applyFont="1" applyFill="1" applyBorder="1" applyAlignment="1">
      <alignment horizontal="right" vertical="top" wrapText="1"/>
    </xf>
    <xf numFmtId="4" fontId="51" fillId="8" borderId="0" xfId="0" applyNumberFormat="1" applyFont="1" applyFill="1" applyAlignment="1">
      <alignment horizontal="right" vertical="top" wrapText="1"/>
    </xf>
    <xf numFmtId="4" fontId="55" fillId="8" borderId="30" xfId="0" applyNumberFormat="1" applyFont="1" applyFill="1" applyBorder="1" applyAlignment="1">
      <alignment horizontal="right" vertical="top" wrapText="1"/>
    </xf>
    <xf numFmtId="0" fontId="55" fillId="0" borderId="29" xfId="0" applyFont="1" applyBorder="1" applyAlignment="1">
      <alignment horizontal="left" vertical="top" wrapText="1"/>
    </xf>
    <xf numFmtId="10" fontId="55" fillId="8" borderId="30" xfId="1" applyNumberFormat="1" applyFont="1" applyFill="1" applyBorder="1" applyAlignment="1">
      <alignment horizontal="right" vertical="top" wrapText="1"/>
    </xf>
    <xf numFmtId="10" fontId="51" fillId="8" borderId="0" xfId="1" applyNumberFormat="1" applyFont="1" applyFill="1" applyBorder="1" applyAlignment="1">
      <alignment horizontal="right" vertical="top" wrapText="1"/>
    </xf>
    <xf numFmtId="0" fontId="55" fillId="8" borderId="0" xfId="0" applyFont="1" applyFill="1" applyAlignment="1">
      <alignment horizontal="left" vertical="top" wrapText="1"/>
    </xf>
    <xf numFmtId="10" fontId="55" fillId="8" borderId="0" xfId="1" applyNumberFormat="1" applyFont="1" applyFill="1" applyBorder="1" applyAlignment="1">
      <alignment horizontal="right" vertical="top" wrapText="1"/>
    </xf>
    <xf numFmtId="0" fontId="53" fillId="7" borderId="27" xfId="0" applyFont="1" applyFill="1" applyBorder="1" applyAlignment="1">
      <alignment horizontal="left" vertical="top" wrapText="1"/>
    </xf>
    <xf numFmtId="0" fontId="0" fillId="7" borderId="28" xfId="0" applyFill="1" applyBorder="1" applyAlignment="1">
      <alignment horizontal="left" vertical="top" wrapText="1"/>
    </xf>
    <xf numFmtId="172" fontId="51" fillId="8" borderId="28" xfId="0" applyNumberFormat="1" applyFont="1" applyFill="1" applyBorder="1" applyAlignment="1">
      <alignment horizontal="right" vertical="top" wrapText="1"/>
    </xf>
    <xf numFmtId="8" fontId="51" fillId="0" borderId="28" xfId="0" applyNumberFormat="1" applyFont="1" applyBorder="1" applyAlignment="1">
      <alignment horizontal="right" vertical="top" wrapText="1"/>
    </xf>
    <xf numFmtId="173" fontId="51" fillId="8" borderId="28" xfId="0" applyNumberFormat="1" applyFont="1" applyFill="1" applyBorder="1" applyAlignment="1">
      <alignment horizontal="right" vertical="top" wrapText="1"/>
    </xf>
    <xf numFmtId="3" fontId="51" fillId="8" borderId="28" xfId="0" applyNumberFormat="1" applyFont="1" applyFill="1" applyBorder="1" applyAlignment="1">
      <alignment horizontal="right" vertical="top" wrapText="1"/>
    </xf>
    <xf numFmtId="2" fontId="51" fillId="8" borderId="28" xfId="0" applyNumberFormat="1" applyFont="1" applyFill="1" applyBorder="1" applyAlignment="1">
      <alignment horizontal="right" vertical="top" wrapText="1"/>
    </xf>
    <xf numFmtId="10" fontId="51" fillId="8" borderId="30" xfId="0" applyNumberFormat="1" applyFont="1" applyFill="1" applyBorder="1" applyAlignment="1">
      <alignment horizontal="right" vertical="top" wrapText="1"/>
    </xf>
    <xf numFmtId="3" fontId="53" fillId="8" borderId="27" xfId="0" applyNumberFormat="1" applyFont="1" applyFill="1" applyBorder="1" applyAlignment="1">
      <alignment horizontal="right" vertical="top" wrapText="1"/>
    </xf>
    <xf numFmtId="10" fontId="53" fillId="8" borderId="27" xfId="0" applyNumberFormat="1" applyFont="1" applyFill="1" applyBorder="1" applyAlignment="1">
      <alignment horizontal="right" vertical="top" wrapText="1"/>
    </xf>
    <xf numFmtId="169" fontId="53" fillId="8" borderId="27" xfId="0" applyNumberFormat="1" applyFont="1" applyFill="1" applyBorder="1" applyAlignment="1">
      <alignment horizontal="right" vertical="top" wrapText="1"/>
    </xf>
    <xf numFmtId="10" fontId="53" fillId="8" borderId="28" xfId="0" applyNumberFormat="1" applyFont="1" applyFill="1" applyBorder="1" applyAlignment="1">
      <alignment horizontal="right" vertical="top" wrapText="1"/>
    </xf>
    <xf numFmtId="3" fontId="51" fillId="8" borderId="27" xfId="0" applyNumberFormat="1" applyFont="1" applyFill="1" applyBorder="1" applyAlignment="1">
      <alignment horizontal="right" vertical="top" wrapText="1"/>
    </xf>
    <xf numFmtId="10" fontId="51" fillId="8" borderId="27" xfId="0" applyNumberFormat="1" applyFont="1" applyFill="1" applyBorder="1" applyAlignment="1">
      <alignment horizontal="right" vertical="top" wrapText="1"/>
    </xf>
    <xf numFmtId="0" fontId="53" fillId="7" borderId="29" xfId="0" applyFont="1" applyFill="1" applyBorder="1" applyAlignment="1">
      <alignment horizontal="left" vertical="top" wrapText="1"/>
    </xf>
    <xf numFmtId="3" fontId="53" fillId="8" borderId="29" xfId="0" applyNumberFormat="1" applyFont="1" applyFill="1" applyBorder="1" applyAlignment="1">
      <alignment horizontal="right" vertical="top" wrapText="1"/>
    </xf>
    <xf numFmtId="0" fontId="0" fillId="8" borderId="29" xfId="0" applyFill="1" applyBorder="1" applyAlignment="1">
      <alignment horizontal="right" vertical="top" wrapText="1"/>
    </xf>
    <xf numFmtId="169" fontId="53" fillId="8" borderId="29" xfId="0" applyNumberFormat="1" applyFont="1" applyFill="1" applyBorder="1" applyAlignment="1">
      <alignment horizontal="right" vertical="top" wrapText="1"/>
    </xf>
    <xf numFmtId="0" fontId="0" fillId="8" borderId="30" xfId="0" applyFill="1" applyBorder="1" applyAlignment="1">
      <alignment horizontal="right" vertical="top" wrapText="1"/>
    </xf>
    <xf numFmtId="0" fontId="51" fillId="7" borderId="27" xfId="0" applyFont="1" applyFill="1" applyBorder="1" applyAlignment="1">
      <alignment horizontal="left" vertical="top"/>
    </xf>
    <xf numFmtId="174" fontId="51" fillId="8" borderId="27" xfId="0" applyNumberFormat="1" applyFont="1" applyFill="1" applyBorder="1" applyAlignment="1">
      <alignment horizontal="right" vertical="top" wrapText="1"/>
    </xf>
    <xf numFmtId="2" fontId="51" fillId="8" borderId="27" xfId="0" applyNumberFormat="1" applyFont="1" applyFill="1" applyBorder="1" applyAlignment="1">
      <alignment horizontal="right" vertical="top" wrapText="1"/>
    </xf>
    <xf numFmtId="3" fontId="53" fillId="7" borderId="29" xfId="0" applyNumberFormat="1" applyFont="1" applyFill="1" applyBorder="1" applyAlignment="1">
      <alignment horizontal="right" vertical="top" wrapText="1"/>
    </xf>
    <xf numFmtId="10" fontId="53" fillId="7" borderId="29" xfId="0" applyNumberFormat="1" applyFont="1" applyFill="1" applyBorder="1" applyAlignment="1">
      <alignment horizontal="right" vertical="top" wrapText="1"/>
    </xf>
    <xf numFmtId="174" fontId="53" fillId="7" borderId="29" xfId="0" applyNumberFormat="1" applyFont="1" applyFill="1" applyBorder="1" applyAlignment="1">
      <alignment horizontal="right" vertical="top" wrapText="1"/>
    </xf>
    <xf numFmtId="10" fontId="53" fillId="7" borderId="30" xfId="0" applyNumberFormat="1" applyFont="1" applyFill="1" applyBorder="1" applyAlignment="1">
      <alignment horizontal="right" vertical="top" wrapText="1"/>
    </xf>
    <xf numFmtId="0" fontId="0" fillId="7" borderId="29" xfId="0" applyFill="1" applyBorder="1" applyAlignment="1">
      <alignment horizontal="right" vertical="top" wrapText="1"/>
    </xf>
    <xf numFmtId="0" fontId="56" fillId="0" borderId="0" xfId="0" applyFont="1" applyAlignment="1">
      <alignment horizontal="left" vertical="top" wrapText="1"/>
    </xf>
    <xf numFmtId="0" fontId="51" fillId="7" borderId="28" xfId="0" applyFont="1" applyFill="1" applyBorder="1" applyAlignment="1">
      <alignment horizontal="right" vertical="top"/>
    </xf>
    <xf numFmtId="0" fontId="51" fillId="7" borderId="27" xfId="0" applyFont="1" applyFill="1" applyBorder="1" applyAlignment="1">
      <alignment horizontal="right" vertical="top"/>
    </xf>
    <xf numFmtId="15" fontId="51" fillId="8" borderId="27" xfId="0" applyNumberFormat="1" applyFont="1" applyFill="1" applyBorder="1" applyAlignment="1">
      <alignment horizontal="right" vertical="top"/>
    </xf>
    <xf numFmtId="15" fontId="51" fillId="8" borderId="28" xfId="0" applyNumberFormat="1" applyFont="1" applyFill="1" applyBorder="1" applyAlignment="1">
      <alignment horizontal="right" vertical="top"/>
    </xf>
    <xf numFmtId="0" fontId="51" fillId="8" borderId="27" xfId="0" applyFont="1" applyFill="1" applyBorder="1" applyAlignment="1">
      <alignment horizontal="right" vertical="top"/>
    </xf>
    <xf numFmtId="0" fontId="51" fillId="8" borderId="28" xfId="0" applyFont="1" applyFill="1" applyBorder="1" applyAlignment="1">
      <alignment horizontal="right" vertical="top"/>
    </xf>
    <xf numFmtId="6" fontId="51" fillId="8" borderId="27" xfId="0" applyNumberFormat="1" applyFont="1" applyFill="1" applyBorder="1" applyAlignment="1">
      <alignment horizontal="right" vertical="top"/>
    </xf>
    <xf numFmtId="175" fontId="51" fillId="8" borderId="27" xfId="0" applyNumberFormat="1" applyFont="1" applyFill="1" applyBorder="1" applyAlignment="1">
      <alignment horizontal="right" vertical="top"/>
    </xf>
    <xf numFmtId="6" fontId="51" fillId="8" borderId="28" xfId="0" applyNumberFormat="1" applyFont="1" applyFill="1" applyBorder="1" applyAlignment="1">
      <alignment horizontal="right" vertical="top"/>
    </xf>
    <xf numFmtId="175" fontId="51" fillId="8" borderId="28" xfId="0" applyNumberFormat="1" applyFont="1" applyFill="1" applyBorder="1" applyAlignment="1">
      <alignment horizontal="right" vertical="top"/>
    </xf>
    <xf numFmtId="2" fontId="51" fillId="8" borderId="27" xfId="0" applyNumberFormat="1" applyFont="1" applyFill="1" applyBorder="1" applyAlignment="1">
      <alignment horizontal="right" vertical="top"/>
    </xf>
    <xf numFmtId="2" fontId="51" fillId="8" borderId="28" xfId="0" applyNumberFormat="1" applyFont="1" applyFill="1" applyBorder="1" applyAlignment="1">
      <alignment horizontal="right" vertical="top"/>
    </xf>
    <xf numFmtId="10" fontId="51" fillId="8" borderId="28" xfId="0" applyNumberFormat="1" applyFont="1" applyFill="1" applyBorder="1" applyAlignment="1">
      <alignment horizontal="right" vertical="top"/>
    </xf>
    <xf numFmtId="0" fontId="0" fillId="8" borderId="27" xfId="0" applyFill="1" applyBorder="1" applyAlignment="1">
      <alignment horizontal="right" vertical="top"/>
    </xf>
    <xf numFmtId="0" fontId="0" fillId="8" borderId="28" xfId="0" applyFill="1" applyBorder="1" applyAlignment="1">
      <alignment horizontal="right" vertical="top"/>
    </xf>
    <xf numFmtId="10" fontId="51" fillId="0" borderId="33" xfId="0" applyNumberFormat="1" applyFont="1" applyBorder="1" applyAlignment="1">
      <alignment horizontal="right" vertical="top" wrapText="1"/>
    </xf>
    <xf numFmtId="0" fontId="0" fillId="8" borderId="29" xfId="0" applyFill="1" applyBorder="1" applyAlignment="1">
      <alignment horizontal="right" vertical="top"/>
    </xf>
    <xf numFmtId="10" fontId="51" fillId="8" borderId="33" xfId="0" applyNumberFormat="1" applyFont="1" applyFill="1" applyBorder="1" applyAlignment="1">
      <alignment horizontal="right" vertical="top" wrapText="1"/>
    </xf>
    <xf numFmtId="0" fontId="0" fillId="8" borderId="30" xfId="0" applyFill="1" applyBorder="1" applyAlignment="1">
      <alignment horizontal="right" vertical="top"/>
    </xf>
    <xf numFmtId="8" fontId="2" fillId="0" borderId="0" xfId="0" applyNumberFormat="1" applyFont="1" applyAlignment="1">
      <alignment horizontal="center" vertical="center" wrapText="1"/>
    </xf>
    <xf numFmtId="167" fontId="2" fillId="0" borderId="0" xfId="0" applyNumberFormat="1" applyFont="1" applyAlignment="1" applyProtection="1">
      <alignment horizontal="center" vertical="center" wrapText="1"/>
    </xf>
    <xf numFmtId="0" fontId="14" fillId="0" borderId="0" xfId="11" applyFont="1" applyFill="1" applyBorder="1" applyAlignment="1" applyProtection="1">
      <alignment horizontal="center" vertical="center" wrapText="1"/>
      <protection locked="0"/>
    </xf>
    <xf numFmtId="0" fontId="14" fillId="0" borderId="0" xfId="2" applyFill="1" applyBorder="1" applyAlignment="1" applyProtection="1">
      <alignment horizontal="center" vertical="center" wrapText="1"/>
      <protection locked="0"/>
    </xf>
    <xf numFmtId="0" fontId="2" fillId="0" borderId="0" xfId="0" applyFont="1" applyAlignment="1" applyProtection="1">
      <alignment horizontal="left" vertical="center" wrapText="1"/>
      <protection locked="0"/>
    </xf>
    <xf numFmtId="0" fontId="39" fillId="0" borderId="0" xfId="0" applyFont="1" applyAlignment="1" applyProtection="1">
      <alignment horizontal="center" vertical="center" wrapText="1"/>
    </xf>
    <xf numFmtId="0" fontId="2" fillId="0" borderId="0" xfId="0" quotePrefix="1" applyFont="1" applyAlignment="1" applyProtection="1">
      <alignment horizontal="center" vertical="center" wrapText="1"/>
    </xf>
    <xf numFmtId="10" fontId="2" fillId="0" borderId="0" xfId="0" applyNumberFormat="1" applyFont="1" applyAlignment="1">
      <alignment horizontal="center" vertical="center" wrapText="1"/>
    </xf>
    <xf numFmtId="10" fontId="2" fillId="0" borderId="0" xfId="0" applyNumberFormat="1" applyFont="1" applyAlignment="1" applyProtection="1">
      <alignment horizontal="center" vertical="center" wrapText="1"/>
    </xf>
    <xf numFmtId="3" fontId="2" fillId="0" borderId="0" xfId="0" applyNumberFormat="1" applyFont="1" applyAlignment="1" applyProtection="1">
      <alignment horizontal="center" vertical="center" wrapText="1"/>
    </xf>
    <xf numFmtId="0" fontId="41" fillId="0" borderId="0" xfId="0" applyFont="1" applyAlignment="1">
      <alignment horizontal="center" vertical="center"/>
    </xf>
    <xf numFmtId="0" fontId="6" fillId="3" borderId="0" xfId="0" applyFont="1" applyFill="1" applyAlignment="1">
      <alignment horizontal="center"/>
    </xf>
    <xf numFmtId="0" fontId="0" fillId="0" borderId="0" xfId="0"/>
    <xf numFmtId="0" fontId="6" fillId="2" borderId="0" xfId="2" applyFont="1" applyFill="1" applyBorder="1" applyAlignment="1">
      <alignment horizontal="center"/>
    </xf>
    <xf numFmtId="0" fontId="6" fillId="0" borderId="0" xfId="2" applyFont="1" applyAlignment="1"/>
    <xf numFmtId="0" fontId="52" fillId="0" borderId="0" xfId="0" applyFont="1" applyAlignment="1">
      <alignment horizontal="left" vertical="top" wrapText="1"/>
    </xf>
    <xf numFmtId="0" fontId="48" fillId="0" borderId="0" xfId="0" applyFont="1" applyAlignment="1">
      <alignment horizontal="left" vertical="top" wrapText="1"/>
    </xf>
    <xf numFmtId="0" fontId="51" fillId="7" borderId="27" xfId="0" applyFont="1" applyFill="1" applyBorder="1" applyAlignment="1">
      <alignment horizontal="center" vertical="top" wrapText="1"/>
    </xf>
    <xf numFmtId="0" fontId="51" fillId="7" borderId="31" xfId="0" applyFont="1" applyFill="1" applyBorder="1" applyAlignment="1">
      <alignment horizontal="center" vertical="top" wrapText="1"/>
    </xf>
    <xf numFmtId="0" fontId="51" fillId="7" borderId="32" xfId="0" applyFont="1" applyFill="1" applyBorder="1" applyAlignment="1">
      <alignment horizontal="center" vertical="top" wrapText="1"/>
    </xf>
    <xf numFmtId="0" fontId="0" fillId="0" borderId="0" xfId="0" applyAlignment="1">
      <alignment horizontal="center" vertical="top" wrapText="1"/>
    </xf>
    <xf numFmtId="0" fontId="0" fillId="0" borderId="0" xfId="0" applyAlignment="1">
      <alignment horizontal="left" vertical="top" wrapText="1"/>
    </xf>
    <xf numFmtId="0" fontId="40" fillId="0" borderId="0" xfId="0" applyFont="1" applyAlignment="1">
      <alignment horizontal="left" vertical="center" wrapText="1"/>
    </xf>
    <xf numFmtId="0" fontId="15" fillId="2" borderId="0" xfId="0" applyFont="1" applyFill="1" applyAlignment="1">
      <alignment horizontal="center" vertical="center" wrapText="1"/>
    </xf>
    <xf numFmtId="0" fontId="15" fillId="2" borderId="14" xfId="0" applyFont="1" applyFill="1" applyBorder="1" applyAlignment="1">
      <alignment horizontal="center" vertical="center" wrapText="1"/>
    </xf>
    <xf numFmtId="0" fontId="15" fillId="2" borderId="17" xfId="0" applyFont="1" applyFill="1" applyBorder="1" applyAlignment="1">
      <alignment horizontal="center" vertical="center" wrapText="1"/>
    </xf>
    <xf numFmtId="0" fontId="14" fillId="0" borderId="0" xfId="2" quotePrefix="1" applyFill="1" applyBorder="1" applyAlignment="1">
      <alignment horizontal="center" vertical="center" wrapText="1"/>
    </xf>
    <xf numFmtId="0" fontId="14" fillId="0" borderId="14" xfId="2" quotePrefix="1" applyFill="1" applyBorder="1" applyAlignment="1">
      <alignment horizontal="center" vertical="center" wrapText="1"/>
    </xf>
    <xf numFmtId="0" fontId="14" fillId="0" borderId="17" xfId="2" quotePrefix="1" applyFill="1" applyBorder="1" applyAlignment="1">
      <alignment horizontal="center" vertical="center" wrapText="1"/>
    </xf>
    <xf numFmtId="0" fontId="14" fillId="0" borderId="14" xfId="2" quotePrefix="1" applyBorder="1" applyAlignment="1">
      <alignment horizontal="center"/>
    </xf>
    <xf numFmtId="0" fontId="14" fillId="0" borderId="17" xfId="2" quotePrefix="1" applyBorder="1" applyAlignment="1">
      <alignment horizontal="center"/>
    </xf>
    <xf numFmtId="0" fontId="14" fillId="0" borderId="26" xfId="2" quotePrefix="1" applyFill="1" applyBorder="1" applyAlignment="1">
      <alignment horizontal="center" vertical="center" wrapText="1"/>
    </xf>
    <xf numFmtId="0" fontId="14" fillId="0" borderId="18" xfId="2" quotePrefix="1" applyFill="1" applyBorder="1" applyAlignment="1">
      <alignment horizontal="center" vertical="center" wrapText="1"/>
    </xf>
    <xf numFmtId="0" fontId="2" fillId="0" borderId="23" xfId="0" applyFont="1" applyBorder="1" applyAlignment="1">
      <alignment horizontal="left" vertical="center" wrapText="1"/>
    </xf>
    <xf numFmtId="0" fontId="2" fillId="0" borderId="24" xfId="0" applyFont="1" applyBorder="1" applyAlignment="1">
      <alignment horizontal="left" vertical="center" wrapText="1"/>
    </xf>
    <xf numFmtId="0" fontId="2" fillId="0" borderId="24" xfId="0" applyFont="1" applyBorder="1" applyAlignment="1" applyProtection="1">
      <alignment horizontal="center" vertical="center" wrapText="1"/>
      <protection locked="0"/>
    </xf>
    <xf numFmtId="0" fontId="2" fillId="0" borderId="25" xfId="0" applyFont="1" applyBorder="1" applyAlignment="1" applyProtection="1">
      <alignment horizontal="center" vertical="center" wrapText="1"/>
      <protection locked="0"/>
    </xf>
    <xf numFmtId="0" fontId="15" fillId="2" borderId="0" xfId="0" applyFont="1" applyFill="1" applyAlignment="1">
      <alignment horizontal="left" vertical="center" wrapText="1"/>
    </xf>
    <xf numFmtId="0" fontId="3" fillId="0" borderId="21" xfId="0" applyFont="1" applyBorder="1" applyAlignment="1">
      <alignment horizontal="left" vertical="center" wrapText="1"/>
    </xf>
    <xf numFmtId="0" fontId="3" fillId="0" borderId="20" xfId="0" applyFont="1" applyBorder="1" applyAlignment="1">
      <alignment horizontal="left" vertical="center" wrapText="1"/>
    </xf>
    <xf numFmtId="0" fontId="14" fillId="0" borderId="14" xfId="2" quotePrefix="1" applyBorder="1" applyAlignment="1" applyProtection="1">
      <alignment horizontal="center" vertical="center" wrapText="1"/>
      <protection locked="0"/>
    </xf>
    <xf numFmtId="0" fontId="14" fillId="0" borderId="17" xfId="2" quotePrefix="1" applyBorder="1" applyAlignment="1" applyProtection="1">
      <alignment horizontal="center" vertical="center" wrapText="1"/>
      <protection locked="0"/>
    </xf>
    <xf numFmtId="0" fontId="2" fillId="0" borderId="14" xfId="0" applyFont="1" applyBorder="1" applyAlignment="1" applyProtection="1">
      <alignment horizontal="center" vertical="center" wrapText="1"/>
      <protection locked="0"/>
    </xf>
    <xf numFmtId="0" fontId="2" fillId="0" borderId="0" xfId="0" applyFont="1" applyAlignment="1" applyProtection="1">
      <alignment horizontal="center" vertical="center" wrapText="1"/>
      <protection locked="0"/>
    </xf>
    <xf numFmtId="0" fontId="2" fillId="0" borderId="17" xfId="0" applyFont="1" applyBorder="1" applyAlignment="1" applyProtection="1">
      <alignment horizontal="center" vertical="center" wrapText="1"/>
      <protection locked="0"/>
    </xf>
    <xf numFmtId="0" fontId="14" fillId="0" borderId="0" xfId="2" quotePrefix="1" applyAlignment="1">
      <alignment horizontal="center"/>
    </xf>
    <xf numFmtId="0" fontId="14" fillId="0" borderId="19" xfId="2" quotePrefix="1" applyBorder="1" applyAlignment="1">
      <alignment horizontal="center" vertical="center" wrapText="1"/>
    </xf>
    <xf numFmtId="0" fontId="14" fillId="0" borderId="18" xfId="2" quotePrefix="1" applyBorder="1" applyAlignment="1">
      <alignment horizontal="center" vertical="center" wrapText="1"/>
    </xf>
  </cellXfs>
  <cellStyles count="13">
    <cellStyle name="Comma" xfId="9" builtinId="3"/>
    <cellStyle name="Comma 2" xfId="3" xr:uid="{00000000-0005-0000-0000-000000000000}"/>
    <cellStyle name="Currency" xfId="12" builtinId="4"/>
    <cellStyle name="Hyperlink" xfId="2" builtinId="8"/>
    <cellStyle name="Hyperlink 3" xfId="11" xr:uid="{5D24DD74-9138-4EB6-AC7E-DB5D778D14DF}"/>
    <cellStyle name="Normal" xfId="0" builtinId="0"/>
    <cellStyle name="Normal 2" xfId="4" xr:uid="{00000000-0005-0000-0000-000003000000}"/>
    <cellStyle name="Normal 3" xfId="5" xr:uid="{00000000-0005-0000-0000-000004000000}"/>
    <cellStyle name="Normal 4" xfId="6" xr:uid="{00000000-0005-0000-0000-000005000000}"/>
    <cellStyle name="Normal 7" xfId="7" xr:uid="{00000000-0005-0000-0000-000006000000}"/>
    <cellStyle name="Normal 8" xfId="10" xr:uid="{F6036C34-9E41-4C37-8466-8A70AD04936D}"/>
    <cellStyle name="Per cent" xfId="1" builtinId="5"/>
    <cellStyle name="Standard 3" xfId="8" xr:uid="{00000000-0005-0000-0000-000008000000}"/>
  </cellStyles>
  <dxfs count="0"/>
  <tableStyles count="0" defaultTableStyle="TableStyleMedium2" defaultPivotStyle="PivotStyleLight16"/>
  <colors>
    <mruColors>
      <color rgb="FF243386"/>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tyles" Target="styles.xml"/><Relationship Id="rId5" Type="http://schemas.openxmlformats.org/officeDocument/2006/relationships/worksheet" Target="worksheets/sheet5.xml"/><Relationship Id="rId10" Type="http://schemas.openxmlformats.org/officeDocument/2006/relationships/theme" Target="theme/theme1.xml"/><Relationship Id="rId4" Type="http://schemas.openxmlformats.org/officeDocument/2006/relationships/worksheet" Target="worksheets/sheet4.xml"/><Relationship Id="rId9" Type="http://schemas.openxmlformats.org/officeDocument/2006/relationships/worksheet" Target="worksheets/sheet9.xml"/></Relationships>
</file>

<file path=xl/drawings/_rels/drawing1.xml.rels><?xml version="1.0" encoding="UTF-8" standalone="yes"?>
<Relationships xmlns="http://schemas.openxmlformats.org/package/2006/relationships"><Relationship Id="rId1" Type="http://schemas.openxmlformats.org/officeDocument/2006/relationships/image" Target="../media/image2.png"/></Relationships>
</file>

<file path=xl/drawings/_rels/drawing2.xml.rels><?xml version="1.0" encoding="UTF-8" standalone="yes"?>
<Relationships xmlns="http://schemas.openxmlformats.org/package/2006/relationships"><Relationship Id="rId8" Type="http://schemas.openxmlformats.org/officeDocument/2006/relationships/image" Target="../media/image10.png"/><Relationship Id="rId3" Type="http://schemas.openxmlformats.org/officeDocument/2006/relationships/image" Target="../media/image5.png"/><Relationship Id="rId7" Type="http://schemas.openxmlformats.org/officeDocument/2006/relationships/image" Target="../media/image9.png"/><Relationship Id="rId12" Type="http://schemas.openxmlformats.org/officeDocument/2006/relationships/image" Target="../media/image14.png"/><Relationship Id="rId2" Type="http://schemas.openxmlformats.org/officeDocument/2006/relationships/image" Target="../media/image4.png"/><Relationship Id="rId1" Type="http://schemas.openxmlformats.org/officeDocument/2006/relationships/image" Target="../media/image3.png"/><Relationship Id="rId6" Type="http://schemas.openxmlformats.org/officeDocument/2006/relationships/image" Target="../media/image8.png"/><Relationship Id="rId11" Type="http://schemas.openxmlformats.org/officeDocument/2006/relationships/image" Target="../media/image13.png"/><Relationship Id="rId5" Type="http://schemas.openxmlformats.org/officeDocument/2006/relationships/image" Target="../media/image7.png"/><Relationship Id="rId10" Type="http://schemas.openxmlformats.org/officeDocument/2006/relationships/image" Target="../media/image12.png"/><Relationship Id="rId4" Type="http://schemas.openxmlformats.org/officeDocument/2006/relationships/image" Target="../media/image6.png"/><Relationship Id="rId9" Type="http://schemas.openxmlformats.org/officeDocument/2006/relationships/image" Target="../media/image11.png"/></Relationships>
</file>

<file path=xl/drawings/_rels/vmlDrawing1.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3.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5.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6.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8.vml.rels><?xml version="1.0" encoding="UTF-8" standalone="yes"?>
<Relationships xmlns="http://schemas.openxmlformats.org/package/2006/relationships"><Relationship Id="rId1" Type="http://schemas.openxmlformats.org/officeDocument/2006/relationships/image" Target="../media/image1.jpeg"/></Relationships>
</file>

<file path=xl/drawings/drawing1.xml><?xml version="1.0" encoding="utf-8"?>
<xdr:wsDr xmlns:xdr="http://schemas.openxmlformats.org/drawingml/2006/spreadsheetDrawing" xmlns:a="http://schemas.openxmlformats.org/drawingml/2006/main">
  <xdr:twoCellAnchor editAs="oneCell">
    <xdr:from>
      <xdr:col>2</xdr:col>
      <xdr:colOff>662940</xdr:colOff>
      <xdr:row>12</xdr:row>
      <xdr:rowOff>15241</xdr:rowOff>
    </xdr:from>
    <xdr:to>
      <xdr:col>8</xdr:col>
      <xdr:colOff>225008</xdr:colOff>
      <xdr:row>19</xdr:row>
      <xdr:rowOff>119744</xdr:rowOff>
    </xdr:to>
    <xdr:pic>
      <xdr:nvPicPr>
        <xdr:cNvPr id="2" name="Picture 1">
          <a:extLst>
            <a:ext uri="{FF2B5EF4-FFF2-40B4-BE49-F238E27FC236}">
              <a16:creationId xmlns:a16="http://schemas.microsoft.com/office/drawing/2014/main" id="{00000000-0008-0000-0000-000002000000}"/>
            </a:ext>
          </a:extLst>
        </xdr:cNvPr>
        <xdr:cNvPicPr>
          <a:picLocks noChangeAspect="1"/>
        </xdr:cNvPicPr>
      </xdr:nvPicPr>
      <xdr:blipFill>
        <a:blip xmlns:r="http://schemas.openxmlformats.org/officeDocument/2006/relationships" r:embed="rId1"/>
        <a:stretch>
          <a:fillRect/>
        </a:stretch>
      </xdr:blipFill>
      <xdr:spPr>
        <a:xfrm>
          <a:off x="2082165" y="2948941"/>
          <a:ext cx="4534118" cy="1470660"/>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oneCellAnchor>
    <xdr:from>
      <xdr:col>6</xdr:col>
      <xdr:colOff>41275</xdr:colOff>
      <xdr:row>232</xdr:row>
      <xdr:rowOff>6350</xdr:rowOff>
    </xdr:from>
    <xdr:ext cx="4267200" cy="1219200"/>
    <xdr:pic>
      <xdr:nvPicPr>
        <xdr:cNvPr id="2" name="image1.png" descr="image1.png">
          <a:extLst>
            <a:ext uri="{FF2B5EF4-FFF2-40B4-BE49-F238E27FC236}">
              <a16:creationId xmlns:a16="http://schemas.microsoft.com/office/drawing/2014/main" id="{73F8AEBF-46D7-4833-BBEE-625BC5BFA936}"/>
            </a:ext>
          </a:extLst>
        </xdr:cNvPr>
        <xdr:cNvPicPr>
          <a:picLocks noChangeAspect="1"/>
        </xdr:cNvPicPr>
      </xdr:nvPicPr>
      <xdr:blipFill>
        <a:blip xmlns:r="http://schemas.openxmlformats.org/officeDocument/2006/relationships" r:embed="rId1"/>
        <a:stretch>
          <a:fillRect/>
        </a:stretch>
      </xdr:blipFill>
      <xdr:spPr>
        <a:xfrm>
          <a:off x="15967075" y="42838370"/>
          <a:ext cx="4267200" cy="1219200"/>
        </a:xfrm>
        <a:prstGeom prst="rect">
          <a:avLst/>
        </a:prstGeom>
      </xdr:spPr>
    </xdr:pic>
    <xdr:clientData/>
  </xdr:oneCellAnchor>
  <xdr:oneCellAnchor>
    <xdr:from>
      <xdr:col>6</xdr:col>
      <xdr:colOff>41275</xdr:colOff>
      <xdr:row>242</xdr:row>
      <xdr:rowOff>6350</xdr:rowOff>
    </xdr:from>
    <xdr:ext cx="4267200" cy="2457450"/>
    <xdr:pic>
      <xdr:nvPicPr>
        <xdr:cNvPr id="3" name="image2.png" descr="image2.png">
          <a:extLst>
            <a:ext uri="{FF2B5EF4-FFF2-40B4-BE49-F238E27FC236}">
              <a16:creationId xmlns:a16="http://schemas.microsoft.com/office/drawing/2014/main" id="{C2169402-7913-45C4-9EFF-017FECA320B1}"/>
            </a:ext>
          </a:extLst>
        </xdr:cNvPr>
        <xdr:cNvPicPr>
          <a:picLocks noChangeAspect="1"/>
        </xdr:cNvPicPr>
      </xdr:nvPicPr>
      <xdr:blipFill>
        <a:blip xmlns:r="http://schemas.openxmlformats.org/officeDocument/2006/relationships" r:embed="rId2"/>
        <a:stretch>
          <a:fillRect/>
        </a:stretch>
      </xdr:blipFill>
      <xdr:spPr>
        <a:xfrm>
          <a:off x="15967075" y="44758610"/>
          <a:ext cx="4267200" cy="2457450"/>
        </a:xfrm>
        <a:prstGeom prst="rect">
          <a:avLst/>
        </a:prstGeom>
      </xdr:spPr>
    </xdr:pic>
    <xdr:clientData/>
  </xdr:oneCellAnchor>
  <xdr:oneCellAnchor>
    <xdr:from>
      <xdr:col>6</xdr:col>
      <xdr:colOff>0</xdr:colOff>
      <xdr:row>260</xdr:row>
      <xdr:rowOff>6350</xdr:rowOff>
    </xdr:from>
    <xdr:ext cx="4267200" cy="2457450"/>
    <xdr:pic>
      <xdr:nvPicPr>
        <xdr:cNvPr id="4" name="image3.png" descr="image3.png">
          <a:extLst>
            <a:ext uri="{FF2B5EF4-FFF2-40B4-BE49-F238E27FC236}">
              <a16:creationId xmlns:a16="http://schemas.microsoft.com/office/drawing/2014/main" id="{265FBD1A-BCC2-42F4-B38F-F0D0A7125ECA}"/>
            </a:ext>
          </a:extLst>
        </xdr:cNvPr>
        <xdr:cNvPicPr>
          <a:picLocks noChangeAspect="1"/>
        </xdr:cNvPicPr>
      </xdr:nvPicPr>
      <xdr:blipFill>
        <a:blip xmlns:r="http://schemas.openxmlformats.org/officeDocument/2006/relationships" r:embed="rId3"/>
        <a:stretch>
          <a:fillRect/>
        </a:stretch>
      </xdr:blipFill>
      <xdr:spPr>
        <a:xfrm>
          <a:off x="15925800" y="48050450"/>
          <a:ext cx="4267200" cy="2457450"/>
        </a:xfrm>
        <a:prstGeom prst="rect">
          <a:avLst/>
        </a:prstGeom>
      </xdr:spPr>
    </xdr:pic>
    <xdr:clientData/>
  </xdr:oneCellAnchor>
  <xdr:oneCellAnchor>
    <xdr:from>
      <xdr:col>6</xdr:col>
      <xdr:colOff>41275</xdr:colOff>
      <xdr:row>278</xdr:row>
      <xdr:rowOff>6350</xdr:rowOff>
    </xdr:from>
    <xdr:ext cx="4267200" cy="3219450"/>
    <xdr:pic>
      <xdr:nvPicPr>
        <xdr:cNvPr id="5" name="image4.png" descr="image4.png">
          <a:extLst>
            <a:ext uri="{FF2B5EF4-FFF2-40B4-BE49-F238E27FC236}">
              <a16:creationId xmlns:a16="http://schemas.microsoft.com/office/drawing/2014/main" id="{E5A5D34B-0CB1-4CCC-BC51-2EE352DFCDE2}"/>
            </a:ext>
          </a:extLst>
        </xdr:cNvPr>
        <xdr:cNvPicPr>
          <a:picLocks noChangeAspect="1"/>
        </xdr:cNvPicPr>
      </xdr:nvPicPr>
      <xdr:blipFill>
        <a:blip xmlns:r="http://schemas.openxmlformats.org/officeDocument/2006/relationships" r:embed="rId4"/>
        <a:stretch>
          <a:fillRect/>
        </a:stretch>
      </xdr:blipFill>
      <xdr:spPr>
        <a:xfrm>
          <a:off x="15967075" y="51342290"/>
          <a:ext cx="4267200" cy="3219450"/>
        </a:xfrm>
        <a:prstGeom prst="rect">
          <a:avLst/>
        </a:prstGeom>
      </xdr:spPr>
    </xdr:pic>
    <xdr:clientData/>
  </xdr:oneCellAnchor>
  <xdr:oneCellAnchor>
    <xdr:from>
      <xdr:col>6</xdr:col>
      <xdr:colOff>41275</xdr:colOff>
      <xdr:row>301</xdr:row>
      <xdr:rowOff>6350</xdr:rowOff>
    </xdr:from>
    <xdr:ext cx="4267200" cy="2295525"/>
    <xdr:pic>
      <xdr:nvPicPr>
        <xdr:cNvPr id="6" name="image5.png" descr="image5.png">
          <a:extLst>
            <a:ext uri="{FF2B5EF4-FFF2-40B4-BE49-F238E27FC236}">
              <a16:creationId xmlns:a16="http://schemas.microsoft.com/office/drawing/2014/main" id="{3B5EEF06-0492-4215-B3B9-60B2C522A2CA}"/>
            </a:ext>
          </a:extLst>
        </xdr:cNvPr>
        <xdr:cNvPicPr>
          <a:picLocks noChangeAspect="1"/>
        </xdr:cNvPicPr>
      </xdr:nvPicPr>
      <xdr:blipFill>
        <a:blip xmlns:r="http://schemas.openxmlformats.org/officeDocument/2006/relationships" r:embed="rId5"/>
        <a:stretch>
          <a:fillRect/>
        </a:stretch>
      </xdr:blipFill>
      <xdr:spPr>
        <a:xfrm>
          <a:off x="15967075" y="55548530"/>
          <a:ext cx="4267200" cy="2295525"/>
        </a:xfrm>
        <a:prstGeom prst="rect">
          <a:avLst/>
        </a:prstGeom>
      </xdr:spPr>
    </xdr:pic>
    <xdr:clientData/>
  </xdr:oneCellAnchor>
  <xdr:oneCellAnchor>
    <xdr:from>
      <xdr:col>6</xdr:col>
      <xdr:colOff>41275</xdr:colOff>
      <xdr:row>317</xdr:row>
      <xdr:rowOff>6350</xdr:rowOff>
    </xdr:from>
    <xdr:ext cx="4267200" cy="742950"/>
    <xdr:pic>
      <xdr:nvPicPr>
        <xdr:cNvPr id="7" name="image6.png" descr="image6.png">
          <a:extLst>
            <a:ext uri="{FF2B5EF4-FFF2-40B4-BE49-F238E27FC236}">
              <a16:creationId xmlns:a16="http://schemas.microsoft.com/office/drawing/2014/main" id="{09A6DF3A-09F4-4D5D-B814-11769D3C0FE7}"/>
            </a:ext>
          </a:extLst>
        </xdr:cNvPr>
        <xdr:cNvPicPr>
          <a:picLocks noChangeAspect="1"/>
        </xdr:cNvPicPr>
      </xdr:nvPicPr>
      <xdr:blipFill>
        <a:blip xmlns:r="http://schemas.openxmlformats.org/officeDocument/2006/relationships" r:embed="rId6"/>
        <a:stretch>
          <a:fillRect/>
        </a:stretch>
      </xdr:blipFill>
      <xdr:spPr>
        <a:xfrm>
          <a:off x="15967075" y="58474610"/>
          <a:ext cx="4267200" cy="742950"/>
        </a:xfrm>
        <a:prstGeom prst="rect">
          <a:avLst/>
        </a:prstGeom>
      </xdr:spPr>
    </xdr:pic>
    <xdr:clientData/>
  </xdr:oneCellAnchor>
  <xdr:oneCellAnchor>
    <xdr:from>
      <xdr:col>6</xdr:col>
      <xdr:colOff>41275</xdr:colOff>
      <xdr:row>324</xdr:row>
      <xdr:rowOff>6350</xdr:rowOff>
    </xdr:from>
    <xdr:ext cx="4267200" cy="2124075"/>
    <xdr:pic>
      <xdr:nvPicPr>
        <xdr:cNvPr id="8" name="image7.png" descr="image7.png">
          <a:extLst>
            <a:ext uri="{FF2B5EF4-FFF2-40B4-BE49-F238E27FC236}">
              <a16:creationId xmlns:a16="http://schemas.microsoft.com/office/drawing/2014/main" id="{113487CC-D873-401D-9FEB-D7575F886C7F}"/>
            </a:ext>
          </a:extLst>
        </xdr:cNvPr>
        <xdr:cNvPicPr>
          <a:picLocks noChangeAspect="1"/>
        </xdr:cNvPicPr>
      </xdr:nvPicPr>
      <xdr:blipFill>
        <a:blip xmlns:r="http://schemas.openxmlformats.org/officeDocument/2006/relationships" r:embed="rId7"/>
        <a:stretch>
          <a:fillRect/>
        </a:stretch>
      </xdr:blipFill>
      <xdr:spPr>
        <a:xfrm>
          <a:off x="15967075" y="59754770"/>
          <a:ext cx="4267200" cy="2124075"/>
        </a:xfrm>
        <a:prstGeom prst="rect">
          <a:avLst/>
        </a:prstGeom>
      </xdr:spPr>
    </xdr:pic>
    <xdr:clientData/>
  </xdr:oneCellAnchor>
  <xdr:oneCellAnchor>
    <xdr:from>
      <xdr:col>6</xdr:col>
      <xdr:colOff>41275</xdr:colOff>
      <xdr:row>340</xdr:row>
      <xdr:rowOff>6350</xdr:rowOff>
    </xdr:from>
    <xdr:ext cx="4267200" cy="742950"/>
    <xdr:pic>
      <xdr:nvPicPr>
        <xdr:cNvPr id="9" name="image8.png" descr="image8.png">
          <a:extLst>
            <a:ext uri="{FF2B5EF4-FFF2-40B4-BE49-F238E27FC236}">
              <a16:creationId xmlns:a16="http://schemas.microsoft.com/office/drawing/2014/main" id="{0567C66D-5913-4A69-B6AB-B22E8CF0A6E0}"/>
            </a:ext>
          </a:extLst>
        </xdr:cNvPr>
        <xdr:cNvPicPr>
          <a:picLocks noChangeAspect="1"/>
        </xdr:cNvPicPr>
      </xdr:nvPicPr>
      <xdr:blipFill>
        <a:blip xmlns:r="http://schemas.openxmlformats.org/officeDocument/2006/relationships" r:embed="rId8"/>
        <a:stretch>
          <a:fillRect/>
        </a:stretch>
      </xdr:blipFill>
      <xdr:spPr>
        <a:xfrm>
          <a:off x="15967075" y="62680850"/>
          <a:ext cx="4267200" cy="742950"/>
        </a:xfrm>
        <a:prstGeom prst="rect">
          <a:avLst/>
        </a:prstGeom>
      </xdr:spPr>
    </xdr:pic>
    <xdr:clientData/>
  </xdr:oneCellAnchor>
  <xdr:oneCellAnchor>
    <xdr:from>
      <xdr:col>6</xdr:col>
      <xdr:colOff>41275</xdr:colOff>
      <xdr:row>347</xdr:row>
      <xdr:rowOff>6350</xdr:rowOff>
    </xdr:from>
    <xdr:ext cx="4267200" cy="600075"/>
    <xdr:pic>
      <xdr:nvPicPr>
        <xdr:cNvPr id="10" name="image9.png" descr="image9.png">
          <a:extLst>
            <a:ext uri="{FF2B5EF4-FFF2-40B4-BE49-F238E27FC236}">
              <a16:creationId xmlns:a16="http://schemas.microsoft.com/office/drawing/2014/main" id="{D57DB216-0872-4C6F-B836-524F485BAB47}"/>
            </a:ext>
          </a:extLst>
        </xdr:cNvPr>
        <xdr:cNvPicPr>
          <a:picLocks noChangeAspect="1"/>
        </xdr:cNvPicPr>
      </xdr:nvPicPr>
      <xdr:blipFill>
        <a:blip xmlns:r="http://schemas.openxmlformats.org/officeDocument/2006/relationships" r:embed="rId9"/>
        <a:stretch>
          <a:fillRect/>
        </a:stretch>
      </xdr:blipFill>
      <xdr:spPr>
        <a:xfrm>
          <a:off x="15967075" y="63961010"/>
          <a:ext cx="4267200" cy="600075"/>
        </a:xfrm>
        <a:prstGeom prst="rect">
          <a:avLst/>
        </a:prstGeom>
      </xdr:spPr>
    </xdr:pic>
    <xdr:clientData/>
  </xdr:oneCellAnchor>
  <xdr:oneCellAnchor>
    <xdr:from>
      <xdr:col>6</xdr:col>
      <xdr:colOff>41275</xdr:colOff>
      <xdr:row>353</xdr:row>
      <xdr:rowOff>6350</xdr:rowOff>
    </xdr:from>
    <xdr:ext cx="4267200" cy="600075"/>
    <xdr:pic>
      <xdr:nvPicPr>
        <xdr:cNvPr id="11" name="image10.png" descr="image10.png">
          <a:extLst>
            <a:ext uri="{FF2B5EF4-FFF2-40B4-BE49-F238E27FC236}">
              <a16:creationId xmlns:a16="http://schemas.microsoft.com/office/drawing/2014/main" id="{9CCC1971-39A8-4214-888E-042DAF949DA4}"/>
            </a:ext>
          </a:extLst>
        </xdr:cNvPr>
        <xdr:cNvPicPr>
          <a:picLocks noChangeAspect="1"/>
        </xdr:cNvPicPr>
      </xdr:nvPicPr>
      <xdr:blipFill>
        <a:blip xmlns:r="http://schemas.openxmlformats.org/officeDocument/2006/relationships" r:embed="rId10"/>
        <a:stretch>
          <a:fillRect/>
        </a:stretch>
      </xdr:blipFill>
      <xdr:spPr>
        <a:xfrm>
          <a:off x="15967075" y="65058290"/>
          <a:ext cx="4267200" cy="600075"/>
        </a:xfrm>
        <a:prstGeom prst="rect">
          <a:avLst/>
        </a:prstGeom>
      </xdr:spPr>
    </xdr:pic>
    <xdr:clientData/>
  </xdr:oneCellAnchor>
  <xdr:oneCellAnchor>
    <xdr:from>
      <xdr:col>6</xdr:col>
      <xdr:colOff>41275</xdr:colOff>
      <xdr:row>359</xdr:row>
      <xdr:rowOff>6350</xdr:rowOff>
    </xdr:from>
    <xdr:ext cx="4267200" cy="1362075"/>
    <xdr:pic>
      <xdr:nvPicPr>
        <xdr:cNvPr id="12" name="image11.png" descr="image11.png">
          <a:extLst>
            <a:ext uri="{FF2B5EF4-FFF2-40B4-BE49-F238E27FC236}">
              <a16:creationId xmlns:a16="http://schemas.microsoft.com/office/drawing/2014/main" id="{D4F62137-9605-4D4B-9B9B-B4051FDAEEFA}"/>
            </a:ext>
          </a:extLst>
        </xdr:cNvPr>
        <xdr:cNvPicPr>
          <a:picLocks noChangeAspect="1"/>
        </xdr:cNvPicPr>
      </xdr:nvPicPr>
      <xdr:blipFill>
        <a:blip xmlns:r="http://schemas.openxmlformats.org/officeDocument/2006/relationships" r:embed="rId11"/>
        <a:stretch>
          <a:fillRect/>
        </a:stretch>
      </xdr:blipFill>
      <xdr:spPr>
        <a:xfrm>
          <a:off x="15967075" y="66155570"/>
          <a:ext cx="4267200" cy="1362075"/>
        </a:xfrm>
        <a:prstGeom prst="rect">
          <a:avLst/>
        </a:prstGeom>
      </xdr:spPr>
    </xdr:pic>
    <xdr:clientData/>
  </xdr:oneCellAnchor>
  <xdr:oneCellAnchor>
    <xdr:from>
      <xdr:col>6</xdr:col>
      <xdr:colOff>41275</xdr:colOff>
      <xdr:row>370</xdr:row>
      <xdr:rowOff>6350</xdr:rowOff>
    </xdr:from>
    <xdr:ext cx="4267200" cy="1047750"/>
    <xdr:pic>
      <xdr:nvPicPr>
        <xdr:cNvPr id="13" name="image12.png" descr="image12.png">
          <a:extLst>
            <a:ext uri="{FF2B5EF4-FFF2-40B4-BE49-F238E27FC236}">
              <a16:creationId xmlns:a16="http://schemas.microsoft.com/office/drawing/2014/main" id="{260AAC02-1DCE-4035-BC7D-5E6F4925CFF7}"/>
            </a:ext>
          </a:extLst>
        </xdr:cNvPr>
        <xdr:cNvPicPr>
          <a:picLocks noChangeAspect="1"/>
        </xdr:cNvPicPr>
      </xdr:nvPicPr>
      <xdr:blipFill>
        <a:blip xmlns:r="http://schemas.openxmlformats.org/officeDocument/2006/relationships" r:embed="rId12"/>
        <a:stretch>
          <a:fillRect/>
        </a:stretch>
      </xdr:blipFill>
      <xdr:spPr>
        <a:xfrm>
          <a:off x="15967075" y="68167250"/>
          <a:ext cx="4267200" cy="1047750"/>
        </a:xfrm>
        <a:prstGeom prst="rect">
          <a:avLst/>
        </a:prstGeom>
      </xdr:spPr>
    </xdr:pic>
    <xdr:clientData/>
  </xdr:one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8" Type="http://schemas.openxmlformats.org/officeDocument/2006/relationships/comments" Target="../comments1.xml"/><Relationship Id="rId3" Type="http://schemas.openxmlformats.org/officeDocument/2006/relationships/hyperlink" Target="http://eur-lex.europa.eu/legal-content/EN/TXT/?uri=CELEX%3A32015R0061" TargetMode="External"/><Relationship Id="rId7" Type="http://schemas.openxmlformats.org/officeDocument/2006/relationships/vmlDrawing" Target="../drawings/vmlDrawing3.vml"/><Relationship Id="rId2" Type="http://schemas.openxmlformats.org/officeDocument/2006/relationships/hyperlink" Target="http://eur-lex.europa.eu/legal-content/en/TXT/?uri=celex%3A32013R0575" TargetMode="External"/><Relationship Id="rId1" Type="http://schemas.openxmlformats.org/officeDocument/2006/relationships/hyperlink" Target="https://www.bis.org/basel_framework/chapter/CRE/20.htm?tldate=20250101" TargetMode="External"/><Relationship Id="rId6" Type="http://schemas.openxmlformats.org/officeDocument/2006/relationships/vmlDrawing" Target="../drawings/vmlDrawing2.vml"/><Relationship Id="rId5" Type="http://schemas.openxmlformats.org/officeDocument/2006/relationships/printerSettings" Target="../printerSettings/printerSettings3.bin"/><Relationship Id="rId4" Type="http://schemas.openxmlformats.org/officeDocument/2006/relationships/hyperlink" Target="https://eur-lex.europa.eu/eli/dir/2019/2162/oj" TargetMode="External"/></Relationships>
</file>

<file path=xl/worksheets/_rels/sheet4.xml.rels><?xml version="1.0" encoding="UTF-8" standalone="yes"?>
<Relationships xmlns="http://schemas.openxmlformats.org/package/2006/relationships"><Relationship Id="rId3" Type="http://schemas.openxmlformats.org/officeDocument/2006/relationships/vmlDrawing" Target="../drawings/vmlDrawing5.vml"/><Relationship Id="rId2" Type="http://schemas.openxmlformats.org/officeDocument/2006/relationships/vmlDrawing" Target="../drawings/vmlDrawing4.vml"/><Relationship Id="rId1" Type="http://schemas.openxmlformats.org/officeDocument/2006/relationships/printerSettings" Target="../printerSettings/printerSettings4.bin"/><Relationship Id="rId4" Type="http://schemas.openxmlformats.org/officeDocument/2006/relationships/comments" Target="../comments2.xml"/></Relationships>
</file>

<file path=xl/worksheets/_rels/sheet5.xml.rels><?xml version="1.0" encoding="UTF-8" standalone="yes"?>
<Relationships xmlns="http://schemas.openxmlformats.org/package/2006/relationships"><Relationship Id="rId2" Type="http://schemas.openxmlformats.org/officeDocument/2006/relationships/vmlDrawing" Target="../drawings/vmlDrawing6.v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3" Type="http://schemas.openxmlformats.org/officeDocument/2006/relationships/vmlDrawing" Target="../drawings/vmlDrawing8.vml"/><Relationship Id="rId2" Type="http://schemas.openxmlformats.org/officeDocument/2006/relationships/vmlDrawing" Target="../drawings/vmlDrawing7.vml"/><Relationship Id="rId1" Type="http://schemas.openxmlformats.org/officeDocument/2006/relationships/printerSettings" Target="../printerSettings/printerSettings7.bin"/><Relationship Id="rId4" Type="http://schemas.openxmlformats.org/officeDocument/2006/relationships/comments" Target="../comments3.xml"/></Relationships>
</file>

<file path=xl/worksheets/_rels/sheet8.xml.rels><?xml version="1.0" encoding="UTF-8" standalone="yes"?>
<Relationships xmlns="http://schemas.openxmlformats.org/package/2006/relationships"><Relationship Id="rId3" Type="http://schemas.openxmlformats.org/officeDocument/2006/relationships/comments" Target="../comments4.xml"/><Relationship Id="rId2" Type="http://schemas.openxmlformats.org/officeDocument/2006/relationships/vmlDrawing" Target="../drawings/vmlDrawing9.v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3" Type="http://schemas.openxmlformats.org/officeDocument/2006/relationships/printerSettings" Target="../printerSettings/printerSettings9.bin"/><Relationship Id="rId2" Type="http://schemas.openxmlformats.org/officeDocument/2006/relationships/hyperlink" Target="https://hypo.org/emf/market-initiative/covid-19-emf-ecbc-response/" TargetMode="External"/><Relationship Id="rId1" Type="http://schemas.openxmlformats.org/officeDocument/2006/relationships/hyperlink" Target="https://hypo.org/emf/market-initiative/covid-19-emf-ecbc-response/"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rgb="FFE36E00"/>
  </sheetPr>
  <dimension ref="A1:A174"/>
  <sheetViews>
    <sheetView zoomScale="60" zoomScaleNormal="60" workbookViewId="0">
      <selection activeCell="C7" sqref="C7"/>
    </sheetView>
  </sheetViews>
  <sheetFormatPr defaultColWidth="9.109375" defaultRowHeight="14.4" x14ac:dyDescent="0.3"/>
  <cols>
    <col min="1" max="1" width="242" customWidth="1"/>
  </cols>
  <sheetData>
    <row r="1" spans="1:1" ht="31.2" x14ac:dyDescent="0.3">
      <c r="A1" s="19" t="s">
        <v>778</v>
      </c>
    </row>
    <row r="3" spans="1:1" ht="15" x14ac:dyDescent="0.3">
      <c r="A3" s="71"/>
    </row>
    <row r="4" spans="1:1" ht="34.799999999999997" x14ac:dyDescent="0.3">
      <c r="A4" s="72" t="s">
        <v>779</v>
      </c>
    </row>
    <row r="5" spans="1:1" ht="34.799999999999997" x14ac:dyDescent="0.3">
      <c r="A5" s="72" t="s">
        <v>780</v>
      </c>
    </row>
    <row r="6" spans="1:1" ht="52.2" x14ac:dyDescent="0.3">
      <c r="A6" s="72" t="s">
        <v>781</v>
      </c>
    </row>
    <row r="7" spans="1:1" ht="17.399999999999999" x14ac:dyDescent="0.3">
      <c r="A7" s="72"/>
    </row>
    <row r="8" spans="1:1" ht="18" x14ac:dyDescent="0.3">
      <c r="A8" s="73" t="s">
        <v>782</v>
      </c>
    </row>
    <row r="9" spans="1:1" ht="34.799999999999997" x14ac:dyDescent="0.35">
      <c r="A9" s="74" t="s">
        <v>944</v>
      </c>
    </row>
    <row r="10" spans="1:1" ht="69.599999999999994" x14ac:dyDescent="0.3">
      <c r="A10" s="75" t="s">
        <v>783</v>
      </c>
    </row>
    <row r="11" spans="1:1" ht="34.799999999999997" x14ac:dyDescent="0.3">
      <c r="A11" s="75" t="s">
        <v>784</v>
      </c>
    </row>
    <row r="12" spans="1:1" ht="17.399999999999999" x14ac:dyDescent="0.3">
      <c r="A12" s="75" t="s">
        <v>785</v>
      </c>
    </row>
    <row r="13" spans="1:1" ht="17.399999999999999" x14ac:dyDescent="0.3">
      <c r="A13" s="75" t="s">
        <v>786</v>
      </c>
    </row>
    <row r="14" spans="1:1" ht="34.799999999999997" x14ac:dyDescent="0.3">
      <c r="A14" s="75" t="s">
        <v>787</v>
      </c>
    </row>
    <row r="15" spans="1:1" ht="17.399999999999999" x14ac:dyDescent="0.3">
      <c r="A15" s="75"/>
    </row>
    <row r="16" spans="1:1" ht="18" x14ac:dyDescent="0.3">
      <c r="A16" s="73" t="s">
        <v>788</v>
      </c>
    </row>
    <row r="17" spans="1:1" ht="17.399999999999999" x14ac:dyDescent="0.3">
      <c r="A17" s="76" t="s">
        <v>789</v>
      </c>
    </row>
    <row r="18" spans="1:1" ht="34.799999999999997" x14ac:dyDescent="0.3">
      <c r="A18" s="77" t="s">
        <v>790</v>
      </c>
    </row>
    <row r="19" spans="1:1" ht="34.799999999999997" x14ac:dyDescent="0.3">
      <c r="A19" s="77" t="s">
        <v>791</v>
      </c>
    </row>
    <row r="20" spans="1:1" ht="52.2" x14ac:dyDescent="0.3">
      <c r="A20" s="77" t="s">
        <v>792</v>
      </c>
    </row>
    <row r="21" spans="1:1" ht="87" x14ac:dyDescent="0.3">
      <c r="A21" s="77" t="s">
        <v>793</v>
      </c>
    </row>
    <row r="22" spans="1:1" ht="52.2" x14ac:dyDescent="0.3">
      <c r="A22" s="77" t="s">
        <v>794</v>
      </c>
    </row>
    <row r="23" spans="1:1" ht="34.799999999999997" x14ac:dyDescent="0.3">
      <c r="A23" s="77" t="s">
        <v>795</v>
      </c>
    </row>
    <row r="24" spans="1:1" ht="17.399999999999999" x14ac:dyDescent="0.3">
      <c r="A24" s="77" t="s">
        <v>796</v>
      </c>
    </row>
    <row r="25" spans="1:1" ht="17.399999999999999" x14ac:dyDescent="0.3">
      <c r="A25" s="76" t="s">
        <v>797</v>
      </c>
    </row>
    <row r="26" spans="1:1" ht="52.2" x14ac:dyDescent="0.35">
      <c r="A26" s="78" t="s">
        <v>798</v>
      </c>
    </row>
    <row r="27" spans="1:1" ht="17.399999999999999" x14ac:dyDescent="0.35">
      <c r="A27" s="78" t="s">
        <v>799</v>
      </c>
    </row>
    <row r="28" spans="1:1" ht="17.399999999999999" x14ac:dyDescent="0.3">
      <c r="A28" s="76" t="s">
        <v>800</v>
      </c>
    </row>
    <row r="29" spans="1:1" ht="34.799999999999997" x14ac:dyDescent="0.3">
      <c r="A29" s="77" t="s">
        <v>801</v>
      </c>
    </row>
    <row r="30" spans="1:1" ht="34.799999999999997" x14ac:dyDescent="0.3">
      <c r="A30" s="77" t="s">
        <v>802</v>
      </c>
    </row>
    <row r="31" spans="1:1" ht="34.799999999999997" x14ac:dyDescent="0.3">
      <c r="A31" s="77" t="s">
        <v>803</v>
      </c>
    </row>
    <row r="32" spans="1:1" ht="34.799999999999997" x14ac:dyDescent="0.3">
      <c r="A32" s="77" t="s">
        <v>804</v>
      </c>
    </row>
    <row r="33" spans="1:1" ht="17.399999999999999" x14ac:dyDescent="0.3">
      <c r="A33" s="77"/>
    </row>
    <row r="34" spans="1:1" ht="18" x14ac:dyDescent="0.3">
      <c r="A34" s="73" t="s">
        <v>805</v>
      </c>
    </row>
    <row r="35" spans="1:1" ht="17.399999999999999" x14ac:dyDescent="0.3">
      <c r="A35" s="76" t="s">
        <v>806</v>
      </c>
    </row>
    <row r="36" spans="1:1" ht="34.799999999999997" x14ac:dyDescent="0.3">
      <c r="A36" s="77" t="s">
        <v>807</v>
      </c>
    </row>
    <row r="37" spans="1:1" ht="34.799999999999997" x14ac:dyDescent="0.3">
      <c r="A37" s="77" t="s">
        <v>808</v>
      </c>
    </row>
    <row r="38" spans="1:1" ht="34.799999999999997" x14ac:dyDescent="0.3">
      <c r="A38" s="77" t="s">
        <v>809</v>
      </c>
    </row>
    <row r="39" spans="1:1" ht="17.399999999999999" x14ac:dyDescent="0.3">
      <c r="A39" s="77" t="s">
        <v>810</v>
      </c>
    </row>
    <row r="40" spans="1:1" ht="34.799999999999997" x14ac:dyDescent="0.3">
      <c r="A40" s="77" t="s">
        <v>811</v>
      </c>
    </row>
    <row r="41" spans="1:1" ht="17.399999999999999" x14ac:dyDescent="0.3">
      <c r="A41" s="76" t="s">
        <v>812</v>
      </c>
    </row>
    <row r="42" spans="1:1" ht="17.399999999999999" x14ac:dyDescent="0.3">
      <c r="A42" s="77" t="s">
        <v>813</v>
      </c>
    </row>
    <row r="43" spans="1:1" ht="17.399999999999999" x14ac:dyDescent="0.35">
      <c r="A43" s="78" t="s">
        <v>814</v>
      </c>
    </row>
    <row r="44" spans="1:1" ht="17.399999999999999" x14ac:dyDescent="0.3">
      <c r="A44" s="76" t="s">
        <v>815</v>
      </c>
    </row>
    <row r="45" spans="1:1" ht="34.799999999999997" x14ac:dyDescent="0.35">
      <c r="A45" s="78" t="s">
        <v>816</v>
      </c>
    </row>
    <row r="46" spans="1:1" ht="34.799999999999997" x14ac:dyDescent="0.3">
      <c r="A46" s="77" t="s">
        <v>817</v>
      </c>
    </row>
    <row r="47" spans="1:1" ht="52.2" x14ac:dyDescent="0.3">
      <c r="A47" s="77" t="s">
        <v>818</v>
      </c>
    </row>
    <row r="48" spans="1:1" ht="17.399999999999999" x14ac:dyDescent="0.3">
      <c r="A48" s="77" t="s">
        <v>819</v>
      </c>
    </row>
    <row r="49" spans="1:1" ht="17.399999999999999" x14ac:dyDescent="0.35">
      <c r="A49" s="78" t="s">
        <v>820</v>
      </c>
    </row>
    <row r="50" spans="1:1" ht="17.399999999999999" x14ac:dyDescent="0.3">
      <c r="A50" s="76" t="s">
        <v>821</v>
      </c>
    </row>
    <row r="51" spans="1:1" ht="34.799999999999997" x14ac:dyDescent="0.35">
      <c r="A51" s="78" t="s">
        <v>822</v>
      </c>
    </row>
    <row r="52" spans="1:1" ht="17.399999999999999" x14ac:dyDescent="0.3">
      <c r="A52" s="77" t="s">
        <v>823</v>
      </c>
    </row>
    <row r="53" spans="1:1" ht="34.799999999999997" x14ac:dyDescent="0.35">
      <c r="A53" s="78" t="s">
        <v>824</v>
      </c>
    </row>
    <row r="54" spans="1:1" ht="17.399999999999999" x14ac:dyDescent="0.3">
      <c r="A54" s="76" t="s">
        <v>825</v>
      </c>
    </row>
    <row r="55" spans="1:1" ht="17.399999999999999" x14ac:dyDescent="0.35">
      <c r="A55" s="78" t="s">
        <v>826</v>
      </c>
    </row>
    <row r="56" spans="1:1" ht="34.799999999999997" x14ac:dyDescent="0.3">
      <c r="A56" s="77" t="s">
        <v>827</v>
      </c>
    </row>
    <row r="57" spans="1:1" ht="17.399999999999999" x14ac:dyDescent="0.3">
      <c r="A57" s="77" t="s">
        <v>828</v>
      </c>
    </row>
    <row r="58" spans="1:1" ht="17.399999999999999" x14ac:dyDescent="0.3">
      <c r="A58" s="77" t="s">
        <v>829</v>
      </c>
    </row>
    <row r="59" spans="1:1" ht="17.399999999999999" x14ac:dyDescent="0.3">
      <c r="A59" s="76" t="s">
        <v>830</v>
      </c>
    </row>
    <row r="60" spans="1:1" ht="34.799999999999997" x14ac:dyDescent="0.3">
      <c r="A60" s="77" t="s">
        <v>831</v>
      </c>
    </row>
    <row r="61" spans="1:1" ht="17.399999999999999" x14ac:dyDescent="0.3">
      <c r="A61" s="79"/>
    </row>
    <row r="62" spans="1:1" ht="18" x14ac:dyDescent="0.3">
      <c r="A62" s="73" t="s">
        <v>832</v>
      </c>
    </row>
    <row r="63" spans="1:1" ht="17.399999999999999" x14ac:dyDescent="0.3">
      <c r="A63" s="76" t="s">
        <v>833</v>
      </c>
    </row>
    <row r="64" spans="1:1" ht="34.799999999999997" x14ac:dyDescent="0.3">
      <c r="A64" s="77" t="s">
        <v>834</v>
      </c>
    </row>
    <row r="65" spans="1:1" ht="17.399999999999999" x14ac:dyDescent="0.3">
      <c r="A65" s="77" t="s">
        <v>835</v>
      </c>
    </row>
    <row r="66" spans="1:1" ht="34.799999999999997" x14ac:dyDescent="0.3">
      <c r="A66" s="75" t="s">
        <v>836</v>
      </c>
    </row>
    <row r="67" spans="1:1" ht="34.799999999999997" x14ac:dyDescent="0.3">
      <c r="A67" s="75" t="s">
        <v>837</v>
      </c>
    </row>
    <row r="68" spans="1:1" ht="34.799999999999997" x14ac:dyDescent="0.3">
      <c r="A68" s="75" t="s">
        <v>838</v>
      </c>
    </row>
    <row r="69" spans="1:1" ht="17.399999999999999" x14ac:dyDescent="0.3">
      <c r="A69" s="80" t="s">
        <v>839</v>
      </c>
    </row>
    <row r="70" spans="1:1" ht="52.2" x14ac:dyDescent="0.3">
      <c r="A70" s="75" t="s">
        <v>840</v>
      </c>
    </row>
    <row r="71" spans="1:1" ht="17.399999999999999" x14ac:dyDescent="0.3">
      <c r="A71" s="75" t="s">
        <v>841</v>
      </c>
    </row>
    <row r="72" spans="1:1" ht="17.399999999999999" x14ac:dyDescent="0.3">
      <c r="A72" s="80" t="s">
        <v>842</v>
      </c>
    </row>
    <row r="73" spans="1:1" ht="17.399999999999999" x14ac:dyDescent="0.3">
      <c r="A73" s="75" t="s">
        <v>843</v>
      </c>
    </row>
    <row r="74" spans="1:1" ht="17.399999999999999" x14ac:dyDescent="0.3">
      <c r="A74" s="80" t="s">
        <v>844</v>
      </c>
    </row>
    <row r="75" spans="1:1" ht="34.799999999999997" x14ac:dyDescent="0.3">
      <c r="A75" s="75" t="s">
        <v>845</v>
      </c>
    </row>
    <row r="76" spans="1:1" ht="17.399999999999999" x14ac:dyDescent="0.3">
      <c r="A76" s="75" t="s">
        <v>846</v>
      </c>
    </row>
    <row r="77" spans="1:1" ht="52.2" x14ac:dyDescent="0.3">
      <c r="A77" s="75" t="s">
        <v>847</v>
      </c>
    </row>
    <row r="78" spans="1:1" ht="17.399999999999999" x14ac:dyDescent="0.3">
      <c r="A78" s="80" t="s">
        <v>848</v>
      </c>
    </row>
    <row r="79" spans="1:1" ht="17.399999999999999" x14ac:dyDescent="0.35">
      <c r="A79" s="74" t="s">
        <v>849</v>
      </c>
    </row>
    <row r="80" spans="1:1" ht="17.399999999999999" x14ac:dyDescent="0.3">
      <c r="A80" s="80" t="s">
        <v>850</v>
      </c>
    </row>
    <row r="81" spans="1:1" ht="34.799999999999997" x14ac:dyDescent="0.3">
      <c r="A81" s="75" t="s">
        <v>851</v>
      </c>
    </row>
    <row r="82" spans="1:1" ht="34.799999999999997" x14ac:dyDescent="0.3">
      <c r="A82" s="75" t="s">
        <v>852</v>
      </c>
    </row>
    <row r="83" spans="1:1" ht="34.799999999999997" x14ac:dyDescent="0.3">
      <c r="A83" s="75" t="s">
        <v>853</v>
      </c>
    </row>
    <row r="84" spans="1:1" ht="34.799999999999997" x14ac:dyDescent="0.3">
      <c r="A84" s="75" t="s">
        <v>854</v>
      </c>
    </row>
    <row r="85" spans="1:1" ht="34.799999999999997" x14ac:dyDescent="0.3">
      <c r="A85" s="75" t="s">
        <v>855</v>
      </c>
    </row>
    <row r="86" spans="1:1" ht="17.399999999999999" x14ac:dyDescent="0.3">
      <c r="A86" s="80" t="s">
        <v>856</v>
      </c>
    </row>
    <row r="87" spans="1:1" ht="17.399999999999999" x14ac:dyDescent="0.3">
      <c r="A87" s="75" t="s">
        <v>857</v>
      </c>
    </row>
    <row r="88" spans="1:1" ht="34.799999999999997" x14ac:dyDescent="0.3">
      <c r="A88" s="75" t="s">
        <v>858</v>
      </c>
    </row>
    <row r="89" spans="1:1" ht="17.399999999999999" x14ac:dyDescent="0.3">
      <c r="A89" s="80" t="s">
        <v>859</v>
      </c>
    </row>
    <row r="90" spans="1:1" ht="34.799999999999997" x14ac:dyDescent="0.3">
      <c r="A90" s="75" t="s">
        <v>860</v>
      </c>
    </row>
    <row r="91" spans="1:1" ht="17.399999999999999" x14ac:dyDescent="0.3">
      <c r="A91" s="80" t="s">
        <v>861</v>
      </c>
    </row>
    <row r="92" spans="1:1" ht="17.399999999999999" x14ac:dyDescent="0.35">
      <c r="A92" s="74" t="s">
        <v>862</v>
      </c>
    </row>
    <row r="93" spans="1:1" ht="17.399999999999999" x14ac:dyDescent="0.3">
      <c r="A93" s="75" t="s">
        <v>863</v>
      </c>
    </row>
    <row r="94" spans="1:1" ht="17.399999999999999" x14ac:dyDescent="0.3">
      <c r="A94" s="75"/>
    </row>
    <row r="95" spans="1:1" ht="18" x14ac:dyDescent="0.3">
      <c r="A95" s="73" t="s">
        <v>864</v>
      </c>
    </row>
    <row r="96" spans="1:1" ht="34.799999999999997" x14ac:dyDescent="0.35">
      <c r="A96" s="74" t="s">
        <v>865</v>
      </c>
    </row>
    <row r="97" spans="1:1" ht="17.399999999999999" x14ac:dyDescent="0.35">
      <c r="A97" s="74" t="s">
        <v>866</v>
      </c>
    </row>
    <row r="98" spans="1:1" ht="17.399999999999999" x14ac:dyDescent="0.3">
      <c r="A98" s="80" t="s">
        <v>867</v>
      </c>
    </row>
    <row r="99" spans="1:1" ht="17.399999999999999" x14ac:dyDescent="0.3">
      <c r="A99" s="72" t="s">
        <v>868</v>
      </c>
    </row>
    <row r="100" spans="1:1" ht="17.399999999999999" x14ac:dyDescent="0.3">
      <c r="A100" s="75" t="s">
        <v>869</v>
      </c>
    </row>
    <row r="101" spans="1:1" ht="17.399999999999999" x14ac:dyDescent="0.3">
      <c r="A101" s="75" t="s">
        <v>870</v>
      </c>
    </row>
    <row r="102" spans="1:1" ht="17.399999999999999" x14ac:dyDescent="0.3">
      <c r="A102" s="75" t="s">
        <v>871</v>
      </c>
    </row>
    <row r="103" spans="1:1" ht="17.399999999999999" x14ac:dyDescent="0.3">
      <c r="A103" s="75" t="s">
        <v>872</v>
      </c>
    </row>
    <row r="104" spans="1:1" ht="34.799999999999997" x14ac:dyDescent="0.3">
      <c r="A104" s="75" t="s">
        <v>873</v>
      </c>
    </row>
    <row r="105" spans="1:1" ht="17.399999999999999" x14ac:dyDescent="0.3">
      <c r="A105" s="72" t="s">
        <v>874</v>
      </c>
    </row>
    <row r="106" spans="1:1" ht="17.399999999999999" x14ac:dyDescent="0.3">
      <c r="A106" s="75" t="s">
        <v>875</v>
      </c>
    </row>
    <row r="107" spans="1:1" ht="17.399999999999999" x14ac:dyDescent="0.3">
      <c r="A107" s="75" t="s">
        <v>876</v>
      </c>
    </row>
    <row r="108" spans="1:1" ht="17.399999999999999" x14ac:dyDescent="0.3">
      <c r="A108" s="75" t="s">
        <v>877</v>
      </c>
    </row>
    <row r="109" spans="1:1" ht="17.399999999999999" x14ac:dyDescent="0.3">
      <c r="A109" s="75" t="s">
        <v>878</v>
      </c>
    </row>
    <row r="110" spans="1:1" ht="17.399999999999999" x14ac:dyDescent="0.3">
      <c r="A110" s="75" t="s">
        <v>879</v>
      </c>
    </row>
    <row r="111" spans="1:1" ht="17.399999999999999" x14ac:dyDescent="0.3">
      <c r="A111" s="75" t="s">
        <v>880</v>
      </c>
    </row>
    <row r="112" spans="1:1" ht="17.399999999999999" x14ac:dyDescent="0.3">
      <c r="A112" s="80" t="s">
        <v>881</v>
      </c>
    </row>
    <row r="113" spans="1:1" ht="17.399999999999999" x14ac:dyDescent="0.3">
      <c r="A113" s="75" t="s">
        <v>882</v>
      </c>
    </row>
    <row r="114" spans="1:1" ht="17.399999999999999" x14ac:dyDescent="0.3">
      <c r="A114" s="72" t="s">
        <v>883</v>
      </c>
    </row>
    <row r="115" spans="1:1" ht="17.399999999999999" x14ac:dyDescent="0.3">
      <c r="A115" s="75" t="s">
        <v>884</v>
      </c>
    </row>
    <row r="116" spans="1:1" ht="17.399999999999999" x14ac:dyDescent="0.3">
      <c r="A116" s="75" t="s">
        <v>885</v>
      </c>
    </row>
    <row r="117" spans="1:1" ht="17.399999999999999" x14ac:dyDescent="0.3">
      <c r="A117" s="72" t="s">
        <v>886</v>
      </c>
    </row>
    <row r="118" spans="1:1" ht="17.399999999999999" x14ac:dyDescent="0.3">
      <c r="A118" s="75" t="s">
        <v>887</v>
      </c>
    </row>
    <row r="119" spans="1:1" ht="17.399999999999999" x14ac:dyDescent="0.3">
      <c r="A119" s="75" t="s">
        <v>888</v>
      </c>
    </row>
    <row r="120" spans="1:1" ht="17.399999999999999" x14ac:dyDescent="0.3">
      <c r="A120" s="75" t="s">
        <v>889</v>
      </c>
    </row>
    <row r="121" spans="1:1" ht="17.399999999999999" x14ac:dyDescent="0.3">
      <c r="A121" s="80" t="s">
        <v>890</v>
      </c>
    </row>
    <row r="122" spans="1:1" ht="17.399999999999999" x14ac:dyDescent="0.3">
      <c r="A122" s="72" t="s">
        <v>891</v>
      </c>
    </row>
    <row r="123" spans="1:1" ht="17.399999999999999" x14ac:dyDescent="0.3">
      <c r="A123" s="72" t="s">
        <v>892</v>
      </c>
    </row>
    <row r="124" spans="1:1" ht="17.399999999999999" x14ac:dyDescent="0.3">
      <c r="A124" s="75" t="s">
        <v>893</v>
      </c>
    </row>
    <row r="125" spans="1:1" ht="17.399999999999999" x14ac:dyDescent="0.3">
      <c r="A125" s="75" t="s">
        <v>894</v>
      </c>
    </row>
    <row r="126" spans="1:1" ht="17.399999999999999" x14ac:dyDescent="0.3">
      <c r="A126" s="75" t="s">
        <v>895</v>
      </c>
    </row>
    <row r="127" spans="1:1" ht="17.399999999999999" x14ac:dyDescent="0.3">
      <c r="A127" s="75" t="s">
        <v>896</v>
      </c>
    </row>
    <row r="128" spans="1:1" ht="17.399999999999999" x14ac:dyDescent="0.3">
      <c r="A128" s="75" t="s">
        <v>897</v>
      </c>
    </row>
    <row r="129" spans="1:1" ht="17.399999999999999" x14ac:dyDescent="0.3">
      <c r="A129" s="80" t="s">
        <v>898</v>
      </c>
    </row>
    <row r="130" spans="1:1" ht="34.799999999999997" x14ac:dyDescent="0.3">
      <c r="A130" s="75" t="s">
        <v>899</v>
      </c>
    </row>
    <row r="131" spans="1:1" ht="69.599999999999994" x14ac:dyDescent="0.3">
      <c r="A131" s="75" t="s">
        <v>900</v>
      </c>
    </row>
    <row r="132" spans="1:1" ht="34.799999999999997" x14ac:dyDescent="0.3">
      <c r="A132" s="75" t="s">
        <v>901</v>
      </c>
    </row>
    <row r="133" spans="1:1" ht="17.399999999999999" x14ac:dyDescent="0.3">
      <c r="A133" s="80" t="s">
        <v>902</v>
      </c>
    </row>
    <row r="134" spans="1:1" ht="34.799999999999997" x14ac:dyDescent="0.3">
      <c r="A134" s="72" t="s">
        <v>903</v>
      </c>
    </row>
    <row r="135" spans="1:1" ht="17.399999999999999" x14ac:dyDescent="0.3">
      <c r="A135" s="72"/>
    </row>
    <row r="136" spans="1:1" ht="18" x14ac:dyDescent="0.3">
      <c r="A136" s="73" t="s">
        <v>904</v>
      </c>
    </row>
    <row r="137" spans="1:1" ht="17.399999999999999" x14ac:dyDescent="0.3">
      <c r="A137" s="75" t="s">
        <v>905</v>
      </c>
    </row>
    <row r="138" spans="1:1" ht="34.799999999999997" x14ac:dyDescent="0.3">
      <c r="A138" s="77" t="s">
        <v>906</v>
      </c>
    </row>
    <row r="139" spans="1:1" ht="34.799999999999997" x14ac:dyDescent="0.3">
      <c r="A139" s="77" t="s">
        <v>907</v>
      </c>
    </row>
    <row r="140" spans="1:1" ht="17.399999999999999" x14ac:dyDescent="0.3">
      <c r="A140" s="76" t="s">
        <v>908</v>
      </c>
    </row>
    <row r="141" spans="1:1" ht="17.399999999999999" x14ac:dyDescent="0.3">
      <c r="A141" s="81" t="s">
        <v>909</v>
      </c>
    </row>
    <row r="142" spans="1:1" ht="34.799999999999997" x14ac:dyDescent="0.35">
      <c r="A142" s="78" t="s">
        <v>910</v>
      </c>
    </row>
    <row r="143" spans="1:1" ht="17.399999999999999" x14ac:dyDescent="0.3">
      <c r="A143" s="77" t="s">
        <v>911</v>
      </c>
    </row>
    <row r="144" spans="1:1" ht="17.399999999999999" x14ac:dyDescent="0.3">
      <c r="A144" s="77" t="s">
        <v>912</v>
      </c>
    </row>
    <row r="145" spans="1:1" ht="17.399999999999999" x14ac:dyDescent="0.3">
      <c r="A145" s="81" t="s">
        <v>913</v>
      </c>
    </row>
    <row r="146" spans="1:1" ht="17.399999999999999" x14ac:dyDescent="0.3">
      <c r="A146" s="76" t="s">
        <v>914</v>
      </c>
    </row>
    <row r="147" spans="1:1" ht="17.399999999999999" x14ac:dyDescent="0.3">
      <c r="A147" s="81" t="s">
        <v>915</v>
      </c>
    </row>
    <row r="148" spans="1:1" ht="17.399999999999999" x14ac:dyDescent="0.3">
      <c r="A148" s="77" t="s">
        <v>916</v>
      </c>
    </row>
    <row r="149" spans="1:1" ht="17.399999999999999" x14ac:dyDescent="0.3">
      <c r="A149" s="77" t="s">
        <v>917</v>
      </c>
    </row>
    <row r="150" spans="1:1" ht="17.399999999999999" x14ac:dyDescent="0.3">
      <c r="A150" s="77" t="s">
        <v>918</v>
      </c>
    </row>
    <row r="151" spans="1:1" ht="34.799999999999997" x14ac:dyDescent="0.3">
      <c r="A151" s="81" t="s">
        <v>919</v>
      </c>
    </row>
    <row r="152" spans="1:1" ht="17.399999999999999" x14ac:dyDescent="0.3">
      <c r="A152" s="76" t="s">
        <v>920</v>
      </c>
    </row>
    <row r="153" spans="1:1" ht="17.399999999999999" x14ac:dyDescent="0.3">
      <c r="A153" s="77" t="s">
        <v>921</v>
      </c>
    </row>
    <row r="154" spans="1:1" ht="17.399999999999999" x14ac:dyDescent="0.3">
      <c r="A154" s="77" t="s">
        <v>922</v>
      </c>
    </row>
    <row r="155" spans="1:1" ht="17.399999999999999" x14ac:dyDescent="0.3">
      <c r="A155" s="77" t="s">
        <v>923</v>
      </c>
    </row>
    <row r="156" spans="1:1" ht="17.399999999999999" x14ac:dyDescent="0.3">
      <c r="A156" s="77" t="s">
        <v>924</v>
      </c>
    </row>
    <row r="157" spans="1:1" ht="34.799999999999997" x14ac:dyDescent="0.3">
      <c r="A157" s="77" t="s">
        <v>925</v>
      </c>
    </row>
    <row r="158" spans="1:1" ht="34.799999999999997" x14ac:dyDescent="0.3">
      <c r="A158" s="77" t="s">
        <v>926</v>
      </c>
    </row>
    <row r="159" spans="1:1" ht="17.399999999999999" x14ac:dyDescent="0.3">
      <c r="A159" s="76" t="s">
        <v>927</v>
      </c>
    </row>
    <row r="160" spans="1:1" ht="34.799999999999997" x14ac:dyDescent="0.3">
      <c r="A160" s="77" t="s">
        <v>928</v>
      </c>
    </row>
    <row r="161" spans="1:1" ht="34.799999999999997" x14ac:dyDescent="0.3">
      <c r="A161" s="77" t="s">
        <v>929</v>
      </c>
    </row>
    <row r="162" spans="1:1" ht="17.399999999999999" x14ac:dyDescent="0.3">
      <c r="A162" s="77" t="s">
        <v>930</v>
      </c>
    </row>
    <row r="163" spans="1:1" ht="17.399999999999999" x14ac:dyDescent="0.3">
      <c r="A163" s="76" t="s">
        <v>931</v>
      </c>
    </row>
    <row r="164" spans="1:1" ht="34.799999999999997" x14ac:dyDescent="0.35">
      <c r="A164" s="78" t="s">
        <v>945</v>
      </c>
    </row>
    <row r="165" spans="1:1" ht="34.799999999999997" x14ac:dyDescent="0.3">
      <c r="A165" s="77" t="s">
        <v>932</v>
      </c>
    </row>
    <row r="166" spans="1:1" ht="17.399999999999999" x14ac:dyDescent="0.3">
      <c r="A166" s="76" t="s">
        <v>933</v>
      </c>
    </row>
    <row r="167" spans="1:1" ht="17.399999999999999" x14ac:dyDescent="0.3">
      <c r="A167" s="77" t="s">
        <v>934</v>
      </c>
    </row>
    <row r="168" spans="1:1" ht="17.399999999999999" x14ac:dyDescent="0.3">
      <c r="A168" s="76" t="s">
        <v>935</v>
      </c>
    </row>
    <row r="169" spans="1:1" ht="17.399999999999999" x14ac:dyDescent="0.35">
      <c r="A169" s="78" t="s">
        <v>936</v>
      </c>
    </row>
    <row r="170" spans="1:1" ht="17.399999999999999" x14ac:dyDescent="0.35">
      <c r="A170" s="78"/>
    </row>
    <row r="171" spans="1:1" ht="17.399999999999999" x14ac:dyDescent="0.35">
      <c r="A171" s="78"/>
    </row>
    <row r="172" spans="1:1" ht="17.399999999999999" x14ac:dyDescent="0.35">
      <c r="A172" s="78"/>
    </row>
    <row r="173" spans="1:1" ht="17.399999999999999" x14ac:dyDescent="0.35">
      <c r="A173" s="78"/>
    </row>
    <row r="174" spans="1:1" ht="17.399999999999999" x14ac:dyDescent="0.35">
      <c r="A174" s="78"/>
    </row>
  </sheetData>
  <pageMargins left="0.70866141732283472" right="0.70866141732283472" top="0.74803149606299213" bottom="0.74803149606299213" header="0.31496062992125984" footer="0.31496062992125984"/>
  <pageSetup paperSize="9" scale="50" fitToHeight="0" orientation="landscape" r:id="rId1"/>
  <headerFooter>
    <oddHeader>&amp;R&amp;G</oddHeader>
  </headerFooter>
  <rowBreaks count="1" manualBreakCount="1">
    <brk id="14" man="1"/>
  </rowBreaks>
  <legacyDrawingHF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tabColor rgb="FF847A75"/>
  </sheetPr>
  <dimension ref="B1:J39"/>
  <sheetViews>
    <sheetView tabSelected="1" zoomScale="80" zoomScaleNormal="80" workbookViewId="0">
      <selection activeCell="F11" sqref="F11"/>
    </sheetView>
  </sheetViews>
  <sheetFormatPr defaultRowHeight="14.4" x14ac:dyDescent="0.3"/>
  <cols>
    <col min="2" max="10" width="12.44140625" customWidth="1"/>
  </cols>
  <sheetData>
    <row r="1" spans="2:10" ht="15" thickBot="1" x14ac:dyDescent="0.35"/>
    <row r="2" spans="2:10" x14ac:dyDescent="0.3">
      <c r="B2" s="2"/>
      <c r="C2" s="3"/>
      <c r="D2" s="3"/>
      <c r="E2" s="3"/>
      <c r="F2" s="3"/>
      <c r="G2" s="3"/>
      <c r="H2" s="3"/>
      <c r="I2" s="3"/>
      <c r="J2" s="4"/>
    </row>
    <row r="3" spans="2:10" x14ac:dyDescent="0.3">
      <c r="B3" s="5"/>
      <c r="C3" s="6"/>
      <c r="D3" s="6"/>
      <c r="E3" s="6"/>
      <c r="F3" s="6"/>
      <c r="G3" s="6"/>
      <c r="H3" s="6"/>
      <c r="I3" s="6"/>
      <c r="J3" s="7"/>
    </row>
    <row r="4" spans="2:10" x14ac:dyDescent="0.3">
      <c r="B4" s="5"/>
      <c r="C4" s="6"/>
      <c r="D4" s="6"/>
      <c r="E4" s="6"/>
      <c r="F4" s="6"/>
      <c r="G4" s="6"/>
      <c r="H4" s="6"/>
      <c r="I4" s="6"/>
      <c r="J4" s="7"/>
    </row>
    <row r="5" spans="2:10" ht="31.2" x14ac:dyDescent="0.35">
      <c r="B5" s="5"/>
      <c r="C5" s="6"/>
      <c r="D5" s="6"/>
      <c r="E5" s="8"/>
      <c r="F5" s="9" t="s">
        <v>13</v>
      </c>
      <c r="G5" s="6"/>
      <c r="H5" s="6"/>
      <c r="I5" s="6"/>
      <c r="J5" s="7"/>
    </row>
    <row r="6" spans="2:10" ht="41.25" customHeight="1" x14ac:dyDescent="0.3">
      <c r="B6" s="5"/>
      <c r="C6" s="6"/>
      <c r="D6" s="293" t="s">
        <v>2306</v>
      </c>
      <c r="E6" s="293"/>
      <c r="F6" s="293"/>
      <c r="G6" s="293"/>
      <c r="H6" s="293"/>
      <c r="I6" s="6"/>
      <c r="J6" s="7"/>
    </row>
    <row r="7" spans="2:10" ht="25.8" x14ac:dyDescent="0.3">
      <c r="B7" s="5"/>
      <c r="C7" s="6"/>
      <c r="D7" s="6"/>
      <c r="E7" s="6"/>
      <c r="F7" s="10" t="s">
        <v>494</v>
      </c>
      <c r="G7" s="6"/>
      <c r="H7" s="6"/>
      <c r="I7" s="6"/>
      <c r="J7" s="7"/>
    </row>
    <row r="8" spans="2:10" ht="25.8" x14ac:dyDescent="0.3">
      <c r="B8" s="5"/>
      <c r="C8" s="6"/>
      <c r="D8" s="6"/>
      <c r="E8" s="6"/>
      <c r="F8" s="10" t="s">
        <v>2310</v>
      </c>
      <c r="G8" s="6"/>
      <c r="H8" s="6"/>
      <c r="I8" s="6"/>
      <c r="J8" s="7"/>
    </row>
    <row r="9" spans="2:10" ht="21" x14ac:dyDescent="0.3">
      <c r="B9" s="5"/>
      <c r="C9" s="6"/>
      <c r="D9" s="6"/>
      <c r="E9" s="6"/>
      <c r="F9" s="11" t="s">
        <v>2826</v>
      </c>
      <c r="G9" s="6"/>
      <c r="H9" s="6"/>
      <c r="I9" s="6"/>
      <c r="J9" s="7"/>
    </row>
    <row r="10" spans="2:10" ht="21" x14ac:dyDescent="0.3">
      <c r="B10" s="5"/>
      <c r="C10" s="6"/>
      <c r="D10" s="6"/>
      <c r="E10" s="6"/>
      <c r="F10" s="11" t="s">
        <v>2827</v>
      </c>
      <c r="G10" s="6"/>
      <c r="H10" s="6"/>
      <c r="I10" s="6"/>
      <c r="J10" s="7"/>
    </row>
    <row r="11" spans="2:10" ht="21" x14ac:dyDescent="0.3">
      <c r="B11" s="5"/>
      <c r="C11" s="6"/>
      <c r="D11" s="6"/>
      <c r="E11" s="6"/>
      <c r="F11" s="11"/>
      <c r="G11" s="6"/>
      <c r="H11" s="6"/>
      <c r="I11" s="6"/>
      <c r="J11" s="7"/>
    </row>
    <row r="12" spans="2:10" x14ac:dyDescent="0.3">
      <c r="B12" s="5"/>
      <c r="C12" s="6"/>
      <c r="D12" s="6"/>
      <c r="E12" s="6"/>
      <c r="F12" s="6"/>
      <c r="G12" s="6"/>
      <c r="H12" s="6"/>
      <c r="I12" s="6"/>
      <c r="J12" s="7"/>
    </row>
    <row r="13" spans="2:10" x14ac:dyDescent="0.3">
      <c r="B13" s="5"/>
      <c r="C13" s="6"/>
      <c r="D13" s="6"/>
      <c r="E13" s="6"/>
      <c r="F13" s="6"/>
      <c r="G13" s="6"/>
      <c r="H13" s="6"/>
      <c r="I13" s="6"/>
      <c r="J13" s="7"/>
    </row>
    <row r="14" spans="2:10" x14ac:dyDescent="0.3">
      <c r="B14" s="5"/>
      <c r="C14" s="6"/>
      <c r="D14" s="6"/>
      <c r="E14" s="6"/>
      <c r="F14" s="6"/>
      <c r="G14" s="6"/>
      <c r="H14" s="6"/>
      <c r="I14" s="6"/>
      <c r="J14" s="7"/>
    </row>
    <row r="15" spans="2:10" x14ac:dyDescent="0.3">
      <c r="B15" s="5"/>
      <c r="C15" s="6"/>
      <c r="D15" s="6"/>
      <c r="E15" s="6"/>
      <c r="F15" s="6"/>
      <c r="G15" s="6"/>
      <c r="H15" s="6"/>
      <c r="I15" s="6"/>
      <c r="J15" s="7"/>
    </row>
    <row r="16" spans="2:10" x14ac:dyDescent="0.3">
      <c r="B16" s="5"/>
      <c r="C16" s="6"/>
      <c r="D16" s="6"/>
      <c r="E16" s="6"/>
      <c r="F16" s="6"/>
      <c r="G16" s="6"/>
      <c r="H16" s="6"/>
      <c r="I16" s="6"/>
      <c r="J16" s="7"/>
    </row>
    <row r="17" spans="2:10" x14ac:dyDescent="0.3">
      <c r="B17" s="5"/>
      <c r="C17" s="6"/>
      <c r="D17" s="6"/>
      <c r="E17" s="6"/>
      <c r="F17" s="6"/>
      <c r="G17" s="6"/>
      <c r="H17" s="6"/>
      <c r="I17" s="6"/>
      <c r="J17" s="7"/>
    </row>
    <row r="18" spans="2:10" x14ac:dyDescent="0.3">
      <c r="B18" s="5"/>
      <c r="C18" s="6"/>
      <c r="D18" s="6"/>
      <c r="E18" s="6"/>
      <c r="F18" s="6"/>
      <c r="G18" s="6"/>
      <c r="H18" s="6"/>
      <c r="I18" s="6"/>
      <c r="J18" s="7"/>
    </row>
    <row r="19" spans="2:10" x14ac:dyDescent="0.3">
      <c r="B19" s="5"/>
      <c r="C19" s="6"/>
      <c r="D19" s="6"/>
      <c r="E19" s="6"/>
      <c r="F19" s="6"/>
      <c r="G19" s="6"/>
      <c r="H19" s="6"/>
      <c r="I19" s="6"/>
      <c r="J19" s="7"/>
    </row>
    <row r="20" spans="2:10" x14ac:dyDescent="0.3">
      <c r="B20" s="5"/>
      <c r="C20" s="6"/>
      <c r="D20" s="6"/>
      <c r="E20" s="6"/>
      <c r="F20" s="6"/>
      <c r="G20" s="6"/>
      <c r="H20" s="6"/>
      <c r="I20" s="6"/>
      <c r="J20" s="7"/>
    </row>
    <row r="21" spans="2:10" x14ac:dyDescent="0.3">
      <c r="B21" s="5"/>
      <c r="C21" s="6"/>
      <c r="D21" s="6"/>
      <c r="E21" s="6"/>
      <c r="F21" s="6"/>
      <c r="G21" s="6"/>
      <c r="H21" s="6"/>
      <c r="I21" s="6"/>
      <c r="J21" s="7"/>
    </row>
    <row r="22" spans="2:10" x14ac:dyDescent="0.3">
      <c r="B22" s="5"/>
      <c r="C22" s="6"/>
      <c r="D22" s="6"/>
      <c r="E22" s="6"/>
      <c r="F22" s="12" t="s">
        <v>14</v>
      </c>
      <c r="G22" s="6"/>
      <c r="H22" s="6"/>
      <c r="I22" s="6"/>
      <c r="J22" s="7"/>
    </row>
    <row r="23" spans="2:10" x14ac:dyDescent="0.3">
      <c r="B23" s="5"/>
      <c r="C23" s="6"/>
      <c r="D23" s="6"/>
      <c r="E23" s="6"/>
      <c r="F23" s="13"/>
      <c r="G23" s="6"/>
      <c r="H23" s="6"/>
      <c r="I23" s="6"/>
      <c r="J23" s="7"/>
    </row>
    <row r="24" spans="2:10" x14ac:dyDescent="0.3">
      <c r="B24" s="5"/>
      <c r="C24" s="6"/>
      <c r="D24" s="296" t="s">
        <v>15</v>
      </c>
      <c r="E24" s="297" t="s">
        <v>16</v>
      </c>
      <c r="F24" s="297"/>
      <c r="G24" s="297"/>
      <c r="H24" s="297"/>
      <c r="I24" s="6"/>
      <c r="J24" s="7"/>
    </row>
    <row r="25" spans="2:10" x14ac:dyDescent="0.3">
      <c r="B25" s="5"/>
      <c r="C25" s="6"/>
      <c r="D25" s="6"/>
      <c r="H25" s="6"/>
      <c r="I25" s="6"/>
      <c r="J25" s="7"/>
    </row>
    <row r="26" spans="2:10" x14ac:dyDescent="0.3">
      <c r="B26" s="5"/>
      <c r="C26" s="6"/>
      <c r="D26" s="296" t="s">
        <v>17</v>
      </c>
      <c r="E26" s="297"/>
      <c r="F26" s="297"/>
      <c r="G26" s="297"/>
      <c r="H26" s="297"/>
      <c r="I26" s="6"/>
      <c r="J26" s="7"/>
    </row>
    <row r="27" spans="2:10" x14ac:dyDescent="0.3">
      <c r="B27" s="5"/>
      <c r="C27" s="6"/>
      <c r="D27" s="14"/>
      <c r="E27" s="14"/>
      <c r="F27" s="14"/>
      <c r="G27" s="14"/>
      <c r="H27" s="14"/>
      <c r="I27" s="6"/>
      <c r="J27" s="7"/>
    </row>
    <row r="28" spans="2:10" x14ac:dyDescent="0.3">
      <c r="B28" s="5"/>
      <c r="C28" s="6"/>
      <c r="D28" s="296" t="s">
        <v>18</v>
      </c>
      <c r="E28" s="297" t="s">
        <v>16</v>
      </c>
      <c r="F28" s="297"/>
      <c r="G28" s="297"/>
      <c r="H28" s="297"/>
      <c r="I28" s="6"/>
      <c r="J28" s="7"/>
    </row>
    <row r="29" spans="2:10" x14ac:dyDescent="0.3">
      <c r="B29" s="5"/>
      <c r="C29" s="6"/>
      <c r="D29" s="14"/>
      <c r="E29" s="14"/>
      <c r="F29" s="14"/>
      <c r="G29" s="14"/>
      <c r="H29" s="14"/>
      <c r="I29" s="6"/>
      <c r="J29" s="7"/>
    </row>
    <row r="30" spans="2:10" x14ac:dyDescent="0.3">
      <c r="B30" s="5"/>
      <c r="C30" s="6"/>
      <c r="D30" s="296" t="s">
        <v>19</v>
      </c>
      <c r="E30" s="297" t="s">
        <v>16</v>
      </c>
      <c r="F30" s="297"/>
      <c r="G30" s="297"/>
      <c r="H30" s="297"/>
      <c r="I30" s="6"/>
      <c r="J30" s="7"/>
    </row>
    <row r="31" spans="2:10" x14ac:dyDescent="0.3">
      <c r="B31" s="5"/>
      <c r="C31" s="6"/>
      <c r="D31" s="14"/>
      <c r="E31" s="14"/>
      <c r="F31" s="14"/>
      <c r="G31" s="14"/>
      <c r="H31" s="14"/>
      <c r="I31" s="6"/>
      <c r="J31" s="7"/>
    </row>
    <row r="32" spans="2:10" x14ac:dyDescent="0.3">
      <c r="B32" s="5"/>
      <c r="C32" s="6"/>
      <c r="D32" s="294" t="s">
        <v>2311</v>
      </c>
      <c r="E32" s="295"/>
      <c r="F32" s="295"/>
      <c r="G32" s="295"/>
      <c r="H32" s="295"/>
      <c r="I32" s="6"/>
      <c r="J32" s="7"/>
    </row>
    <row r="33" spans="2:10" x14ac:dyDescent="0.3">
      <c r="B33" s="5"/>
      <c r="C33" s="6"/>
      <c r="I33" s="6"/>
      <c r="J33" s="7"/>
    </row>
    <row r="34" spans="2:10" x14ac:dyDescent="0.3">
      <c r="B34" s="5"/>
      <c r="C34" s="6"/>
      <c r="D34" s="294" t="s">
        <v>1061</v>
      </c>
      <c r="E34" s="295"/>
      <c r="F34" s="295"/>
      <c r="G34" s="295"/>
      <c r="H34" s="295"/>
      <c r="I34" s="6"/>
      <c r="J34" s="7"/>
    </row>
    <row r="35" spans="2:10" x14ac:dyDescent="0.3">
      <c r="B35" s="5"/>
      <c r="C35" s="6"/>
      <c r="D35" s="6"/>
      <c r="E35" s="6"/>
      <c r="F35" s="6"/>
      <c r="G35" s="6"/>
      <c r="H35" s="6"/>
      <c r="I35" s="6"/>
      <c r="J35" s="7"/>
    </row>
    <row r="36" spans="2:10" x14ac:dyDescent="0.3">
      <c r="B36" s="5"/>
      <c r="C36" s="6"/>
      <c r="D36" s="294" t="s">
        <v>2272</v>
      </c>
      <c r="E36" s="295" t="s">
        <v>16</v>
      </c>
      <c r="F36" s="295"/>
      <c r="G36" s="295"/>
      <c r="H36" s="295"/>
      <c r="I36" s="6"/>
      <c r="J36" s="7"/>
    </row>
    <row r="37" spans="2:10" x14ac:dyDescent="0.3">
      <c r="B37" s="5"/>
      <c r="C37" s="6"/>
      <c r="D37" s="6"/>
      <c r="E37" s="6"/>
      <c r="F37" s="13"/>
      <c r="G37" s="6"/>
      <c r="H37" s="6"/>
      <c r="I37" s="6"/>
      <c r="J37" s="7"/>
    </row>
    <row r="38" spans="2:10" x14ac:dyDescent="0.3">
      <c r="B38" s="5"/>
      <c r="C38" s="6"/>
      <c r="D38" s="294" t="s">
        <v>2273</v>
      </c>
      <c r="E38" s="295"/>
      <c r="F38" s="295"/>
      <c r="G38" s="295"/>
      <c r="H38" s="295"/>
      <c r="I38" s="6"/>
      <c r="J38" s="7"/>
    </row>
    <row r="39" spans="2:10" ht="15" thickBot="1" x14ac:dyDescent="0.35">
      <c r="B39" s="15"/>
      <c r="C39" s="16"/>
      <c r="D39" s="16"/>
      <c r="E39" s="16"/>
      <c r="F39" s="16"/>
      <c r="G39" s="16"/>
      <c r="H39" s="16"/>
      <c r="I39" s="16"/>
      <c r="J39" s="17"/>
    </row>
  </sheetData>
  <mergeCells count="9">
    <mergeCell ref="D6:H6"/>
    <mergeCell ref="D38:H38"/>
    <mergeCell ref="D36:H36"/>
    <mergeCell ref="D34:H34"/>
    <mergeCell ref="D32:H32"/>
    <mergeCell ref="D24:H24"/>
    <mergeCell ref="D26:H26"/>
    <mergeCell ref="D28:H28"/>
    <mergeCell ref="D30:H30"/>
  </mergeCells>
  <hyperlinks>
    <hyperlink ref="D24:H24" location="'A. HTT General'!A1" display="Tab A: HTT General" xr:uid="{00000000-0004-0000-0100-000000000000}"/>
    <hyperlink ref="D26:H26" location="'B1. HTT Mortgage Assets'!A1" display="Worksheet B1: HTT Mortgage Assets" xr:uid="{00000000-0004-0000-0100-000001000000}"/>
    <hyperlink ref="D28:H28" location="'C. HTT Harmonised Glossary'!A1" display="Worksheet C: HTT Harmonised Glossary" xr:uid="{00000000-0004-0000-0100-000003000000}"/>
    <hyperlink ref="D30:H30" location="Disclaimer!A1" display="Disclaimer" xr:uid="{00000000-0004-0000-0100-000005000000}"/>
    <hyperlink ref="D36:H36" location="'F1. Sustainable M data'!A1" display="Worksheet F1: Sustainable M data" xr:uid="{B28B1F89-4683-440C-B708-AE2AC963F73E}"/>
    <hyperlink ref="D38:H38" location="'G1. Crisis M Payment Holidays'!A1" display="Worksheet G1. Crisis M Payment Holidays" xr:uid="{EDF0CD92-436A-4084-BE82-72ED56A65AB4}"/>
    <hyperlink ref="D32:H32" location="'D. Covered Bond Report'!A1" display="D. Covered Bond Report" xr:uid="{24C7F848-586D-4CEB-A2F0-F7CA18DE7D37}"/>
    <hyperlink ref="D34:H34" location="'E. Optional ECB-ECAIs data'!A1" display="Worksheet E: Optional ECB-ECAIs data" xr:uid="{B065AE9D-720D-4F6C-A56A-4A3BD88BDE7B}"/>
  </hyperlinks>
  <printOptions horizontalCentered="1" verticalCentered="1"/>
  <pageMargins left="0.70866141732283472" right="0.70866141732283472" top="0.74803149606299213" bottom="0.74803149606299213" header="0.31496062992125984" footer="0.31496062992125984"/>
  <pageSetup paperSize="9" scale="50" orientation="landscape" r:id="rId1"/>
  <headerFooter>
    <oddHeader>&amp;R&amp;G</oddHeader>
  </headerFooter>
  <drawing r:id="rId2"/>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tabColor rgb="FFE36E00"/>
  </sheetPr>
  <dimension ref="A1:N413"/>
  <sheetViews>
    <sheetView zoomScale="80" zoomScaleNormal="80" workbookViewId="0"/>
  </sheetViews>
  <sheetFormatPr defaultColWidth="8.88671875" defaultRowHeight="14.4" outlineLevelRow="1" x14ac:dyDescent="0.3"/>
  <cols>
    <col min="1" max="1" width="13.33203125" style="22" customWidth="1"/>
    <col min="2" max="2" width="60.6640625" style="22" customWidth="1"/>
    <col min="3" max="3" width="39.109375" style="22" bestFit="1" customWidth="1"/>
    <col min="4" max="4" width="35.109375" style="22" bestFit="1" customWidth="1"/>
    <col min="5" max="5" width="6.6640625" style="22" customWidth="1"/>
    <col min="6" max="6" width="41.6640625" style="22" customWidth="1"/>
    <col min="7" max="7" width="41.6640625" style="20" customWidth="1"/>
    <col min="8" max="8" width="7.33203125" style="22" customWidth="1"/>
    <col min="9" max="10" width="38.109375" style="22" customWidth="1"/>
    <col min="11" max="11" width="47.6640625" style="22" customWidth="1"/>
    <col min="12" max="12" width="7.33203125" style="22" customWidth="1"/>
    <col min="13" max="13" width="25.6640625" style="22" customWidth="1"/>
    <col min="14" max="14" width="25.6640625" style="20" customWidth="1"/>
    <col min="15" max="16384" width="8.88671875" style="51"/>
  </cols>
  <sheetData>
    <row r="1" spans="1:13" ht="31.2" x14ac:dyDescent="0.3">
      <c r="A1" s="19" t="s">
        <v>1062</v>
      </c>
      <c r="B1" s="19"/>
      <c r="C1" s="20"/>
      <c r="D1" s="20"/>
      <c r="E1" s="20"/>
      <c r="F1" s="168" t="s">
        <v>2285</v>
      </c>
      <c r="H1" s="20"/>
      <c r="I1" s="19"/>
      <c r="J1" s="20"/>
      <c r="K1" s="20"/>
      <c r="L1" s="20"/>
      <c r="M1" s="20"/>
    </row>
    <row r="2" spans="1:13" ht="15" thickBot="1" x14ac:dyDescent="0.35">
      <c r="A2" s="20"/>
      <c r="B2" s="21"/>
      <c r="C2" s="21"/>
      <c r="D2" s="20"/>
      <c r="E2" s="20"/>
      <c r="F2" s="20"/>
      <c r="H2" s="20"/>
      <c r="L2" s="20"/>
      <c r="M2" s="20"/>
    </row>
    <row r="3" spans="1:13" ht="18.600000000000001" thickBot="1" x14ac:dyDescent="0.35">
      <c r="A3" s="23"/>
      <c r="B3" s="24" t="s">
        <v>20</v>
      </c>
      <c r="C3" s="176" t="s">
        <v>1095</v>
      </c>
      <c r="D3" s="23"/>
      <c r="E3" s="23"/>
      <c r="F3" s="20"/>
      <c r="G3" s="23"/>
      <c r="H3" s="20"/>
      <c r="L3" s="20"/>
      <c r="M3" s="20"/>
    </row>
    <row r="4" spans="1:13" ht="15" thickBot="1" x14ac:dyDescent="0.35">
      <c r="H4" s="20"/>
      <c r="L4" s="20"/>
      <c r="M4" s="20"/>
    </row>
    <row r="5" spans="1:13" ht="18" x14ac:dyDescent="0.3">
      <c r="A5" s="26"/>
      <c r="B5" s="27" t="s">
        <v>21</v>
      </c>
      <c r="C5" s="26"/>
      <c r="E5" s="28"/>
      <c r="F5" s="28"/>
      <c r="H5" s="20"/>
      <c r="L5" s="20"/>
      <c r="M5" s="20"/>
    </row>
    <row r="6" spans="1:13" x14ac:dyDescent="0.3">
      <c r="B6" s="30" t="s">
        <v>22</v>
      </c>
      <c r="C6" s="28"/>
      <c r="D6" s="28"/>
      <c r="H6" s="20"/>
      <c r="L6" s="20"/>
      <c r="M6" s="20"/>
    </row>
    <row r="7" spans="1:13" x14ac:dyDescent="0.3">
      <c r="B7" s="29" t="s">
        <v>23</v>
      </c>
      <c r="C7" s="28"/>
      <c r="D7" s="28"/>
      <c r="H7" s="20"/>
      <c r="L7" s="20"/>
      <c r="M7" s="20"/>
    </row>
    <row r="8" spans="1:13" x14ac:dyDescent="0.3">
      <c r="B8" s="29" t="s">
        <v>24</v>
      </c>
      <c r="C8" s="28"/>
      <c r="D8" s="28"/>
      <c r="F8" s="22" t="s">
        <v>25</v>
      </c>
      <c r="H8" s="20"/>
      <c r="L8" s="20"/>
      <c r="M8" s="20"/>
    </row>
    <row r="9" spans="1:13" x14ac:dyDescent="0.3">
      <c r="B9" s="30" t="s">
        <v>2145</v>
      </c>
      <c r="H9" s="20"/>
      <c r="L9" s="20"/>
      <c r="M9" s="20"/>
    </row>
    <row r="10" spans="1:13" x14ac:dyDescent="0.3">
      <c r="B10" s="30" t="s">
        <v>26</v>
      </c>
      <c r="H10" s="20"/>
      <c r="L10" s="20"/>
      <c r="M10" s="20"/>
    </row>
    <row r="11" spans="1:13" ht="15" thickBot="1" x14ac:dyDescent="0.35">
      <c r="B11" s="31" t="s">
        <v>27</v>
      </c>
      <c r="H11" s="20"/>
      <c r="L11" s="20"/>
      <c r="M11" s="20"/>
    </row>
    <row r="12" spans="1:13" x14ac:dyDescent="0.3">
      <c r="B12" s="32"/>
      <c r="H12" s="20"/>
      <c r="L12" s="20"/>
      <c r="M12" s="20"/>
    </row>
    <row r="13" spans="1:13" ht="36" x14ac:dyDescent="0.3">
      <c r="A13" s="33" t="s">
        <v>28</v>
      </c>
      <c r="B13" s="33" t="s">
        <v>22</v>
      </c>
      <c r="C13" s="34"/>
      <c r="D13" s="34"/>
      <c r="E13" s="34"/>
      <c r="F13" s="34"/>
      <c r="G13" s="35"/>
      <c r="H13" s="20"/>
      <c r="L13" s="20"/>
      <c r="M13" s="20"/>
    </row>
    <row r="14" spans="1:13" x14ac:dyDescent="0.3">
      <c r="A14" s="22" t="s">
        <v>29</v>
      </c>
      <c r="B14" s="36" t="s">
        <v>0</v>
      </c>
      <c r="C14" s="177" t="s">
        <v>494</v>
      </c>
      <c r="E14" s="28"/>
      <c r="F14" s="28"/>
      <c r="H14" s="20"/>
      <c r="L14" s="20"/>
      <c r="M14" s="20"/>
    </row>
    <row r="15" spans="1:13" ht="31.2" customHeight="1" x14ac:dyDescent="0.3">
      <c r="A15" s="22" t="s">
        <v>31</v>
      </c>
      <c r="B15" s="36" t="s">
        <v>32</v>
      </c>
      <c r="C15" s="178" t="s">
        <v>2825</v>
      </c>
      <c r="E15" s="28"/>
      <c r="F15" s="28"/>
      <c r="H15" s="20"/>
      <c r="L15" s="20"/>
      <c r="M15" s="20"/>
    </row>
    <row r="16" spans="1:13" ht="28.8" x14ac:dyDescent="0.3">
      <c r="A16" s="22" t="s">
        <v>33</v>
      </c>
      <c r="B16" s="36" t="s">
        <v>2287</v>
      </c>
      <c r="C16" s="22" t="s">
        <v>2317</v>
      </c>
      <c r="E16" s="28"/>
      <c r="F16" s="28"/>
      <c r="H16" s="20"/>
      <c r="L16" s="20"/>
      <c r="M16" s="20"/>
    </row>
    <row r="17" spans="1:13" ht="43.2" x14ac:dyDescent="0.3">
      <c r="A17" s="22" t="s">
        <v>35</v>
      </c>
      <c r="B17" s="36" t="s">
        <v>34</v>
      </c>
      <c r="C17" s="179" t="s">
        <v>2309</v>
      </c>
      <c r="E17" s="28"/>
      <c r="F17" s="28"/>
      <c r="H17" s="20"/>
      <c r="L17" s="20"/>
      <c r="M17" s="20"/>
    </row>
    <row r="18" spans="1:13" outlineLevel="1" x14ac:dyDescent="0.3">
      <c r="A18" s="22" t="s">
        <v>2286</v>
      </c>
      <c r="B18" s="36" t="s">
        <v>36</v>
      </c>
      <c r="C18" s="180">
        <v>45199</v>
      </c>
      <c r="E18" s="28"/>
      <c r="F18" s="28"/>
      <c r="H18" s="20"/>
      <c r="L18" s="20"/>
      <c r="M18" s="20"/>
    </row>
    <row r="19" spans="1:13" outlineLevel="1" x14ac:dyDescent="0.3">
      <c r="A19" s="22" t="s">
        <v>38</v>
      </c>
      <c r="B19" s="37" t="s">
        <v>37</v>
      </c>
      <c r="E19" s="28"/>
      <c r="F19" s="28"/>
      <c r="H19" s="20"/>
      <c r="L19" s="20"/>
      <c r="M19" s="20"/>
    </row>
    <row r="20" spans="1:13" outlineLevel="1" x14ac:dyDescent="0.3">
      <c r="A20" s="22" t="s">
        <v>40</v>
      </c>
      <c r="B20" s="37" t="s">
        <v>39</v>
      </c>
      <c r="E20" s="28"/>
      <c r="F20" s="28"/>
      <c r="H20" s="20"/>
      <c r="L20" s="20"/>
      <c r="M20" s="20"/>
    </row>
    <row r="21" spans="1:13" outlineLevel="1" x14ac:dyDescent="0.3">
      <c r="A21" s="22" t="s">
        <v>41</v>
      </c>
      <c r="B21" s="37"/>
      <c r="E21" s="28"/>
      <c r="F21" s="28"/>
      <c r="H21" s="20"/>
      <c r="L21" s="20"/>
      <c r="M21" s="20"/>
    </row>
    <row r="22" spans="1:13" outlineLevel="1" x14ac:dyDescent="0.3">
      <c r="A22" s="22" t="s">
        <v>42</v>
      </c>
      <c r="B22" s="37"/>
      <c r="E22" s="28"/>
      <c r="F22" s="28"/>
      <c r="H22" s="20"/>
      <c r="L22" s="20"/>
      <c r="M22" s="20"/>
    </row>
    <row r="23" spans="1:13" outlineLevel="1" x14ac:dyDescent="0.3">
      <c r="A23" s="22" t="s">
        <v>43</v>
      </c>
      <c r="B23" s="37"/>
      <c r="E23" s="28"/>
      <c r="F23" s="28"/>
      <c r="H23" s="20"/>
      <c r="L23" s="20"/>
      <c r="M23" s="20"/>
    </row>
    <row r="24" spans="1:13" outlineLevel="1" x14ac:dyDescent="0.3">
      <c r="A24" s="22" t="s">
        <v>44</v>
      </c>
      <c r="B24" s="37"/>
      <c r="E24" s="28"/>
      <c r="F24" s="28"/>
      <c r="H24" s="20"/>
      <c r="L24" s="20"/>
      <c r="M24" s="20"/>
    </row>
    <row r="25" spans="1:13" outlineLevel="1" x14ac:dyDescent="0.3">
      <c r="A25" s="22" t="s">
        <v>45</v>
      </c>
      <c r="B25" s="37"/>
      <c r="E25" s="28"/>
      <c r="F25" s="28"/>
      <c r="H25" s="20"/>
      <c r="L25" s="20"/>
      <c r="M25" s="20"/>
    </row>
    <row r="26" spans="1:13" ht="18" x14ac:dyDescent="0.3">
      <c r="A26" s="34"/>
      <c r="B26" s="33" t="s">
        <v>23</v>
      </c>
      <c r="C26" s="34"/>
      <c r="D26" s="34"/>
      <c r="E26" s="34"/>
      <c r="F26" s="34"/>
      <c r="G26" s="35"/>
      <c r="H26" s="20"/>
      <c r="L26" s="20"/>
      <c r="M26" s="20"/>
    </row>
    <row r="27" spans="1:13" x14ac:dyDescent="0.3">
      <c r="A27" s="22" t="s">
        <v>46</v>
      </c>
      <c r="B27" s="38" t="s">
        <v>2269</v>
      </c>
      <c r="C27" s="178" t="s">
        <v>2266</v>
      </c>
      <c r="D27" s="39"/>
      <c r="E27" s="39"/>
      <c r="F27" s="39"/>
      <c r="H27" s="20"/>
      <c r="L27" s="20"/>
      <c r="M27" s="20"/>
    </row>
    <row r="28" spans="1:13" x14ac:dyDescent="0.3">
      <c r="A28" s="22" t="s">
        <v>47</v>
      </c>
      <c r="B28" s="155" t="s">
        <v>2265</v>
      </c>
      <c r="C28" s="173" t="s">
        <v>2266</v>
      </c>
      <c r="D28" s="39"/>
      <c r="E28" s="39"/>
      <c r="F28" s="39"/>
      <c r="H28" s="20"/>
      <c r="L28" s="20"/>
      <c r="M28" s="22" t="s">
        <v>2266</v>
      </c>
    </row>
    <row r="29" spans="1:13" x14ac:dyDescent="0.3">
      <c r="A29" s="22" t="s">
        <v>49</v>
      </c>
      <c r="B29" s="38" t="s">
        <v>48</v>
      </c>
      <c r="C29" s="178" t="s">
        <v>2266</v>
      </c>
      <c r="E29" s="39"/>
      <c r="F29" s="39"/>
      <c r="H29" s="20"/>
      <c r="L29" s="20"/>
      <c r="M29" s="22" t="s">
        <v>2267</v>
      </c>
    </row>
    <row r="30" spans="1:13" ht="28.8" outlineLevel="1" x14ac:dyDescent="0.3">
      <c r="A30" s="22" t="s">
        <v>51</v>
      </c>
      <c r="B30" s="38" t="s">
        <v>50</v>
      </c>
      <c r="C30" s="181" t="s">
        <v>2777</v>
      </c>
      <c r="E30" s="39"/>
      <c r="F30" s="39"/>
      <c r="H30" s="20"/>
      <c r="L30" s="20"/>
      <c r="M30" s="22" t="s">
        <v>2268</v>
      </c>
    </row>
    <row r="31" spans="1:13" outlineLevel="1" x14ac:dyDescent="0.3">
      <c r="A31" s="22" t="s">
        <v>52</v>
      </c>
      <c r="B31" s="38"/>
      <c r="E31" s="39"/>
      <c r="F31" s="39"/>
      <c r="H31" s="20"/>
      <c r="L31" s="20"/>
      <c r="M31" s="20"/>
    </row>
    <row r="32" spans="1:13" outlineLevel="1" x14ac:dyDescent="0.3">
      <c r="A32" s="22" t="s">
        <v>53</v>
      </c>
      <c r="B32" s="38"/>
      <c r="E32" s="39"/>
      <c r="F32" s="39"/>
      <c r="H32" s="20"/>
      <c r="L32" s="20"/>
      <c r="M32" s="20"/>
    </row>
    <row r="33" spans="1:14" outlineLevel="1" x14ac:dyDescent="0.3">
      <c r="A33" s="22" t="s">
        <v>54</v>
      </c>
      <c r="B33" s="38"/>
      <c r="E33" s="39"/>
      <c r="F33" s="39"/>
      <c r="H33" s="20"/>
      <c r="L33" s="20"/>
      <c r="M33" s="20"/>
    </row>
    <row r="34" spans="1:14" outlineLevel="1" x14ac:dyDescent="0.3">
      <c r="A34" s="22" t="s">
        <v>55</v>
      </c>
      <c r="B34" s="38"/>
      <c r="E34" s="39"/>
      <c r="F34" s="39"/>
      <c r="H34" s="20"/>
      <c r="L34" s="20"/>
      <c r="M34" s="20"/>
    </row>
    <row r="35" spans="1:14" outlineLevel="1" x14ac:dyDescent="0.3">
      <c r="A35" s="22" t="s">
        <v>56</v>
      </c>
      <c r="B35" s="40"/>
      <c r="E35" s="39"/>
      <c r="F35" s="39"/>
      <c r="H35" s="20"/>
      <c r="L35" s="20"/>
      <c r="M35" s="20"/>
    </row>
    <row r="36" spans="1:14" ht="18" x14ac:dyDescent="0.3">
      <c r="A36" s="33"/>
      <c r="B36" s="33" t="s">
        <v>24</v>
      </c>
      <c r="C36" s="33"/>
      <c r="D36" s="34"/>
      <c r="E36" s="34"/>
      <c r="F36" s="34"/>
      <c r="G36" s="35"/>
      <c r="H36" s="20"/>
      <c r="L36" s="20"/>
      <c r="M36" s="20"/>
    </row>
    <row r="37" spans="1:14" ht="15" customHeight="1" x14ac:dyDescent="0.3">
      <c r="A37" s="41"/>
      <c r="B37" s="42" t="s">
        <v>57</v>
      </c>
      <c r="C37" s="41" t="s">
        <v>58</v>
      </c>
      <c r="D37" s="43"/>
      <c r="E37" s="43"/>
      <c r="F37" s="43"/>
      <c r="G37" s="44"/>
      <c r="H37" s="20"/>
      <c r="L37" s="20"/>
      <c r="M37" s="20"/>
    </row>
    <row r="38" spans="1:14" x14ac:dyDescent="0.3">
      <c r="A38" s="22" t="s">
        <v>4</v>
      </c>
      <c r="B38" s="39" t="s">
        <v>937</v>
      </c>
      <c r="C38" s="283">
        <v>7708.9538899999998</v>
      </c>
      <c r="F38" s="39"/>
      <c r="H38" s="20"/>
      <c r="L38" s="20"/>
      <c r="M38" s="20"/>
    </row>
    <row r="39" spans="1:14" x14ac:dyDescent="0.3">
      <c r="A39" s="22" t="s">
        <v>59</v>
      </c>
      <c r="B39" s="39" t="s">
        <v>60</v>
      </c>
      <c r="C39" s="283">
        <v>5039.2847940000001</v>
      </c>
      <c r="F39" s="39"/>
      <c r="H39" s="20"/>
      <c r="L39" s="20"/>
      <c r="M39" s="20"/>
      <c r="N39" s="51"/>
    </row>
    <row r="40" spans="1:14" outlineLevel="1" x14ac:dyDescent="0.3">
      <c r="A40" s="22" t="s">
        <v>61</v>
      </c>
      <c r="B40" s="45" t="s">
        <v>62</v>
      </c>
      <c r="C40" s="182" t="s">
        <v>764</v>
      </c>
      <c r="F40" s="39"/>
      <c r="H40" s="20"/>
      <c r="L40" s="20"/>
      <c r="M40" s="20"/>
      <c r="N40" s="51"/>
    </row>
    <row r="41" spans="1:14" outlineLevel="1" x14ac:dyDescent="0.3">
      <c r="A41" s="22" t="s">
        <v>63</v>
      </c>
      <c r="B41" s="45" t="s">
        <v>64</v>
      </c>
      <c r="C41" s="182" t="s">
        <v>764</v>
      </c>
      <c r="F41" s="39"/>
      <c r="H41" s="20"/>
      <c r="L41" s="20"/>
      <c r="M41" s="20"/>
      <c r="N41" s="51"/>
    </row>
    <row r="42" spans="1:14" outlineLevel="1" x14ac:dyDescent="0.3">
      <c r="A42" s="22" t="s">
        <v>65</v>
      </c>
      <c r="B42" s="45"/>
      <c r="C42" s="96"/>
      <c r="F42" s="39"/>
      <c r="H42" s="20"/>
      <c r="L42" s="20"/>
      <c r="M42" s="20"/>
      <c r="N42" s="51"/>
    </row>
    <row r="43" spans="1:14" outlineLevel="1" x14ac:dyDescent="0.3">
      <c r="A43" s="51" t="s">
        <v>1107</v>
      </c>
      <c r="B43" s="39"/>
      <c r="F43" s="39"/>
      <c r="H43" s="20"/>
      <c r="L43" s="20"/>
      <c r="M43" s="20"/>
      <c r="N43" s="51"/>
    </row>
    <row r="44" spans="1:14" ht="15" customHeight="1" x14ac:dyDescent="0.3">
      <c r="A44" s="41"/>
      <c r="B44" s="41" t="s">
        <v>66</v>
      </c>
      <c r="C44" s="41" t="s">
        <v>2180</v>
      </c>
      <c r="D44" s="41" t="s">
        <v>2248</v>
      </c>
      <c r="E44" s="41"/>
      <c r="F44" s="41" t="s">
        <v>2247</v>
      </c>
      <c r="G44" s="41" t="s">
        <v>67</v>
      </c>
      <c r="I44" s="20"/>
      <c r="J44" s="20"/>
      <c r="K44" s="51"/>
      <c r="L44" s="51"/>
      <c r="M44" s="51"/>
      <c r="N44" s="51"/>
    </row>
    <row r="45" spans="1:14" x14ac:dyDescent="0.3">
      <c r="A45" s="22" t="s">
        <v>8</v>
      </c>
      <c r="B45" s="39" t="s">
        <v>68</v>
      </c>
      <c r="C45" s="95">
        <v>0.08</v>
      </c>
      <c r="D45" s="95">
        <f>IF(OR(C38="[For completion]",C39="[For completion]"),"Please complete G.3.1.1 and G.3.1.2",(C38/C39-1-MAX(C45,F45)))</f>
        <v>0.44869034584415024</v>
      </c>
      <c r="E45" s="95"/>
      <c r="F45" s="95">
        <v>8.1081081081080919E-2</v>
      </c>
      <c r="G45" s="178" t="s">
        <v>2771</v>
      </c>
      <c r="H45" s="20"/>
      <c r="L45" s="20"/>
      <c r="M45" s="20"/>
      <c r="N45" s="51"/>
    </row>
    <row r="46" spans="1:14" outlineLevel="1" x14ac:dyDescent="0.3">
      <c r="C46" s="95"/>
      <c r="D46" s="95"/>
      <c r="E46" s="95"/>
      <c r="F46" s="95"/>
      <c r="G46" s="58"/>
      <c r="H46" s="20"/>
      <c r="L46" s="20"/>
      <c r="M46" s="20"/>
      <c r="N46" s="51"/>
    </row>
    <row r="47" spans="1:14" outlineLevel="1" x14ac:dyDescent="0.3">
      <c r="A47" s="165" t="s">
        <v>2288</v>
      </c>
      <c r="B47" s="165" t="s">
        <v>2289</v>
      </c>
      <c r="C47" s="169">
        <f>IF(OR(C38="[For completion]",C39="[For completion]"),"", C38-C39)</f>
        <v>2669.6690959999996</v>
      </c>
      <c r="D47" s="95"/>
      <c r="E47" s="95"/>
      <c r="F47" s="95"/>
      <c r="G47" s="58"/>
      <c r="H47" s="20"/>
      <c r="L47" s="20"/>
      <c r="M47" s="20"/>
      <c r="N47" s="51"/>
    </row>
    <row r="48" spans="1:14" outlineLevel="1" x14ac:dyDescent="0.3">
      <c r="A48" s="22" t="s">
        <v>69</v>
      </c>
      <c r="C48" s="58"/>
      <c r="D48" s="58"/>
      <c r="E48" s="58"/>
      <c r="F48" s="58"/>
      <c r="G48" s="58"/>
      <c r="H48" s="20"/>
      <c r="L48" s="20"/>
      <c r="M48" s="20"/>
      <c r="N48" s="51"/>
    </row>
    <row r="49" spans="1:14" outlineLevel="1" x14ac:dyDescent="0.3">
      <c r="A49" s="22" t="s">
        <v>71</v>
      </c>
      <c r="B49" s="37" t="s">
        <v>70</v>
      </c>
      <c r="C49" s="58"/>
      <c r="D49" s="58">
        <v>0.38709522972834798</v>
      </c>
      <c r="E49" s="58"/>
      <c r="F49" s="58"/>
      <c r="G49" s="58"/>
      <c r="H49" s="20"/>
      <c r="L49" s="20"/>
      <c r="M49" s="20"/>
      <c r="N49" s="51"/>
    </row>
    <row r="50" spans="1:14" outlineLevel="1" x14ac:dyDescent="0.3">
      <c r="A50" s="22" t="s">
        <v>73</v>
      </c>
      <c r="B50" s="37" t="s">
        <v>72</v>
      </c>
      <c r="C50" s="58"/>
      <c r="D50" s="58"/>
      <c r="E50" s="58"/>
      <c r="F50" s="58"/>
      <c r="G50" s="58"/>
      <c r="H50" s="20"/>
      <c r="L50" s="20"/>
      <c r="M50" s="20"/>
      <c r="N50" s="51"/>
    </row>
    <row r="51" spans="1:14" outlineLevel="1" x14ac:dyDescent="0.3">
      <c r="A51" s="22" t="s">
        <v>74</v>
      </c>
      <c r="B51" s="37"/>
      <c r="C51" s="58"/>
      <c r="D51" s="58"/>
      <c r="E51" s="58"/>
      <c r="F51" s="58"/>
      <c r="G51" s="58"/>
      <c r="H51" s="20"/>
      <c r="L51" s="20"/>
      <c r="M51" s="20"/>
      <c r="N51" s="51"/>
    </row>
    <row r="52" spans="1:14" ht="15" customHeight="1" x14ac:dyDescent="0.3">
      <c r="A52" s="41"/>
      <c r="B52" s="42" t="s">
        <v>75</v>
      </c>
      <c r="C52" s="41" t="s">
        <v>58</v>
      </c>
      <c r="D52" s="41"/>
      <c r="E52" s="43"/>
      <c r="F52" s="44" t="s">
        <v>76</v>
      </c>
      <c r="G52" s="44"/>
      <c r="H52" s="20"/>
      <c r="L52" s="20"/>
      <c r="M52" s="20"/>
      <c r="N52" s="51"/>
    </row>
    <row r="53" spans="1:14" x14ac:dyDescent="0.3">
      <c r="A53" s="22" t="s">
        <v>77</v>
      </c>
      <c r="B53" s="39" t="s">
        <v>78</v>
      </c>
      <c r="C53" s="96">
        <v>7708.9538899999998</v>
      </c>
      <c r="E53" s="46"/>
      <c r="F53" s="102">
        <f>IF($C$58=0,"",IF(C53="[for completion]","",C53/$C$58))</f>
        <v>1</v>
      </c>
      <c r="G53" s="47"/>
      <c r="H53" s="20"/>
      <c r="L53" s="20"/>
      <c r="M53" s="20"/>
      <c r="N53" s="51"/>
    </row>
    <row r="54" spans="1:14" x14ac:dyDescent="0.3">
      <c r="A54" s="22" t="s">
        <v>79</v>
      </c>
      <c r="B54" s="39" t="s">
        <v>80</v>
      </c>
      <c r="C54" s="96">
        <v>0</v>
      </c>
      <c r="E54" s="46"/>
      <c r="F54" s="102">
        <f>IF($C$58=0,"",IF(C54="[for completion]","",C54/$C$58))</f>
        <v>0</v>
      </c>
      <c r="G54" s="47"/>
      <c r="H54" s="20"/>
      <c r="L54" s="20"/>
      <c r="M54" s="20"/>
      <c r="N54" s="51"/>
    </row>
    <row r="55" spans="1:14" x14ac:dyDescent="0.3">
      <c r="A55" s="22" t="s">
        <v>81</v>
      </c>
      <c r="B55" s="39" t="s">
        <v>82</v>
      </c>
      <c r="C55" s="96">
        <v>0</v>
      </c>
      <c r="E55" s="46"/>
      <c r="F55" s="102">
        <f>IF($C$58=0,"",IF(C55="[for completion]","",C55/$C$58))</f>
        <v>0</v>
      </c>
      <c r="G55" s="47"/>
      <c r="H55" s="20"/>
      <c r="L55" s="20"/>
      <c r="M55" s="20"/>
      <c r="N55" s="51"/>
    </row>
    <row r="56" spans="1:14" x14ac:dyDescent="0.3">
      <c r="A56" s="22" t="s">
        <v>83</v>
      </c>
      <c r="B56" s="39" t="s">
        <v>84</v>
      </c>
      <c r="C56" s="96">
        <v>0</v>
      </c>
      <c r="E56" s="46"/>
      <c r="F56" s="102">
        <f>IF($C$58=0,"",IF(C56="[for completion]","",C56/$C$58))</f>
        <v>0</v>
      </c>
      <c r="G56" s="47"/>
      <c r="H56" s="20"/>
      <c r="L56" s="20"/>
      <c r="M56" s="20"/>
      <c r="N56" s="51"/>
    </row>
    <row r="57" spans="1:14" x14ac:dyDescent="0.3">
      <c r="A57" s="22" t="s">
        <v>85</v>
      </c>
      <c r="B57" s="22" t="s">
        <v>86</v>
      </c>
      <c r="C57" s="96">
        <v>0</v>
      </c>
      <c r="E57" s="46"/>
      <c r="F57" s="102">
        <f>IF($C$58=0,"",IF(C57="[for completion]","",C57/$C$58))</f>
        <v>0</v>
      </c>
      <c r="G57" s="47"/>
      <c r="H57" s="20"/>
      <c r="L57" s="20"/>
      <c r="M57" s="20"/>
      <c r="N57" s="51"/>
    </row>
    <row r="58" spans="1:14" x14ac:dyDescent="0.3">
      <c r="A58" s="22" t="s">
        <v>87</v>
      </c>
      <c r="B58" s="48" t="s">
        <v>88</v>
      </c>
      <c r="C58" s="98">
        <f>SUM(C53:C57)</f>
        <v>7708.9538899999998</v>
      </c>
      <c r="D58" s="46"/>
      <c r="E58" s="46"/>
      <c r="F58" s="103">
        <f>SUM(F53:F57)</f>
        <v>1</v>
      </c>
      <c r="G58" s="47"/>
      <c r="H58" s="20"/>
      <c r="L58" s="20"/>
      <c r="M58" s="20"/>
      <c r="N58" s="51"/>
    </row>
    <row r="59" spans="1:14" outlineLevel="1" x14ac:dyDescent="0.3">
      <c r="A59" s="22" t="s">
        <v>89</v>
      </c>
      <c r="B59" s="50" t="s">
        <v>90</v>
      </c>
      <c r="C59" s="96"/>
      <c r="E59" s="46"/>
      <c r="F59" s="102">
        <f t="shared" ref="F59:F64" si="0">IF($C$58=0,"",IF(C59="[for completion]","",C59/$C$58))</f>
        <v>0</v>
      </c>
      <c r="G59" s="47"/>
      <c r="H59" s="20"/>
      <c r="L59" s="20"/>
      <c r="M59" s="20"/>
      <c r="N59" s="51"/>
    </row>
    <row r="60" spans="1:14" outlineLevel="1" x14ac:dyDescent="0.3">
      <c r="A60" s="22" t="s">
        <v>91</v>
      </c>
      <c r="B60" s="50" t="s">
        <v>90</v>
      </c>
      <c r="C60" s="96"/>
      <c r="E60" s="46"/>
      <c r="F60" s="102">
        <f t="shared" si="0"/>
        <v>0</v>
      </c>
      <c r="G60" s="47"/>
      <c r="H60" s="20"/>
      <c r="L60" s="20"/>
      <c r="M60" s="20"/>
      <c r="N60" s="51"/>
    </row>
    <row r="61" spans="1:14" outlineLevel="1" x14ac:dyDescent="0.3">
      <c r="A61" s="22" t="s">
        <v>92</v>
      </c>
      <c r="B61" s="50" t="s">
        <v>90</v>
      </c>
      <c r="C61" s="96"/>
      <c r="E61" s="46"/>
      <c r="F61" s="102">
        <f t="shared" si="0"/>
        <v>0</v>
      </c>
      <c r="G61" s="47"/>
      <c r="H61" s="20"/>
      <c r="L61" s="20"/>
      <c r="M61" s="20"/>
      <c r="N61" s="51"/>
    </row>
    <row r="62" spans="1:14" outlineLevel="1" x14ac:dyDescent="0.3">
      <c r="A62" s="22" t="s">
        <v>93</v>
      </c>
      <c r="B62" s="50" t="s">
        <v>90</v>
      </c>
      <c r="C62" s="96"/>
      <c r="E62" s="46"/>
      <c r="F62" s="102">
        <f t="shared" si="0"/>
        <v>0</v>
      </c>
      <c r="G62" s="47"/>
      <c r="H62" s="20"/>
      <c r="L62" s="20"/>
      <c r="M62" s="20"/>
      <c r="N62" s="51"/>
    </row>
    <row r="63" spans="1:14" outlineLevel="1" x14ac:dyDescent="0.3">
      <c r="A63" s="22" t="s">
        <v>94</v>
      </c>
      <c r="B63" s="50" t="s">
        <v>90</v>
      </c>
      <c r="C63" s="96"/>
      <c r="E63" s="46"/>
      <c r="F63" s="102">
        <f t="shared" si="0"/>
        <v>0</v>
      </c>
      <c r="G63" s="47"/>
      <c r="H63" s="20"/>
      <c r="L63" s="20"/>
      <c r="M63" s="20"/>
      <c r="N63" s="51"/>
    </row>
    <row r="64" spans="1:14" outlineLevel="1" x14ac:dyDescent="0.3">
      <c r="A64" s="22" t="s">
        <v>95</v>
      </c>
      <c r="B64" s="50" t="s">
        <v>90</v>
      </c>
      <c r="C64" s="99"/>
      <c r="D64" s="51"/>
      <c r="E64" s="51"/>
      <c r="F64" s="102">
        <f t="shared" si="0"/>
        <v>0</v>
      </c>
      <c r="G64" s="49"/>
      <c r="H64" s="20"/>
      <c r="L64" s="20"/>
      <c r="M64" s="20"/>
      <c r="N64" s="51"/>
    </row>
    <row r="65" spans="1:14" ht="15" customHeight="1" x14ac:dyDescent="0.3">
      <c r="A65" s="41"/>
      <c r="B65" s="42" t="s">
        <v>96</v>
      </c>
      <c r="C65" s="82" t="s">
        <v>948</v>
      </c>
      <c r="D65" s="82" t="s">
        <v>949</v>
      </c>
      <c r="E65" s="43"/>
      <c r="F65" s="44" t="s">
        <v>97</v>
      </c>
      <c r="G65" s="52" t="s">
        <v>98</v>
      </c>
      <c r="H65" s="20"/>
      <c r="L65" s="20"/>
      <c r="M65" s="20"/>
      <c r="N65" s="51"/>
    </row>
    <row r="66" spans="1:14" x14ac:dyDescent="0.3">
      <c r="A66" s="22" t="s">
        <v>99</v>
      </c>
      <c r="B66" s="39" t="s">
        <v>997</v>
      </c>
      <c r="C66" s="100">
        <v>19.733333333333334</v>
      </c>
      <c r="D66" s="100" t="s">
        <v>764</v>
      </c>
      <c r="E66" s="36"/>
      <c r="F66" s="53"/>
      <c r="G66" s="54"/>
      <c r="H66" s="20"/>
      <c r="L66" s="20"/>
      <c r="M66" s="20"/>
      <c r="N66" s="51"/>
    </row>
    <row r="67" spans="1:14" x14ac:dyDescent="0.3">
      <c r="B67" s="39"/>
      <c r="E67" s="36"/>
      <c r="F67" s="53"/>
      <c r="G67" s="54"/>
      <c r="H67" s="20"/>
      <c r="L67" s="20"/>
      <c r="M67" s="20"/>
      <c r="N67" s="51"/>
    </row>
    <row r="68" spans="1:14" x14ac:dyDescent="0.3">
      <c r="B68" s="39" t="s">
        <v>942</v>
      </c>
      <c r="C68" s="36"/>
      <c r="D68" s="36"/>
      <c r="E68" s="36"/>
      <c r="F68" s="54"/>
      <c r="G68" s="54"/>
      <c r="H68" s="20"/>
      <c r="L68" s="20"/>
      <c r="M68" s="20"/>
      <c r="N68" s="51"/>
    </row>
    <row r="69" spans="1:14" x14ac:dyDescent="0.3">
      <c r="B69" s="39" t="s">
        <v>101</v>
      </c>
      <c r="E69" s="36"/>
      <c r="F69" s="54"/>
      <c r="G69" s="54"/>
      <c r="H69" s="20"/>
      <c r="L69" s="20"/>
      <c r="M69" s="20"/>
      <c r="N69" s="51"/>
    </row>
    <row r="70" spans="1:14" x14ac:dyDescent="0.3">
      <c r="A70" s="22" t="s">
        <v>102</v>
      </c>
      <c r="B70" s="18" t="s">
        <v>1082</v>
      </c>
      <c r="C70" s="96">
        <v>4.6395253800000003</v>
      </c>
      <c r="D70" s="284" t="s">
        <v>764</v>
      </c>
      <c r="E70" s="18"/>
      <c r="F70" s="102">
        <f t="shared" ref="F70:F76" si="1">IF($C$77=0,"",IF(C70="[for completion]","",C70/$C$77))</f>
        <v>6.0183592303053243E-4</v>
      </c>
      <c r="G70" s="102" t="str">
        <f>IF($D$77=0,"",IF(D70="[Mark as ND1 if not relevant]","",D70/$D$77))</f>
        <v/>
      </c>
      <c r="H70" s="20"/>
      <c r="L70" s="20"/>
      <c r="M70" s="20"/>
      <c r="N70" s="51"/>
    </row>
    <row r="71" spans="1:14" x14ac:dyDescent="0.3">
      <c r="A71" s="22" t="s">
        <v>103</v>
      </c>
      <c r="B71" s="18" t="s">
        <v>1083</v>
      </c>
      <c r="C71" s="182">
        <v>20.46442815</v>
      </c>
      <c r="D71" s="284" t="s">
        <v>764</v>
      </c>
      <c r="E71" s="18"/>
      <c r="F71" s="102">
        <f t="shared" si="1"/>
        <v>2.6546310228283006E-3</v>
      </c>
      <c r="G71" s="102" t="str">
        <f t="shared" ref="G71:G76" si="2">IF($D$77=0,"",IF(D71="[Mark as ND1 if not relevant]","",D71/$D$77))</f>
        <v/>
      </c>
      <c r="H71" s="20"/>
      <c r="L71" s="20"/>
      <c r="M71" s="20"/>
      <c r="N71" s="51"/>
    </row>
    <row r="72" spans="1:14" x14ac:dyDescent="0.3">
      <c r="A72" s="22" t="s">
        <v>104</v>
      </c>
      <c r="B72" s="18" t="s">
        <v>1084</v>
      </c>
      <c r="C72" s="182">
        <v>35.855653529999998</v>
      </c>
      <c r="D72" s="284" t="s">
        <v>764</v>
      </c>
      <c r="E72" s="18"/>
      <c r="F72" s="102">
        <f t="shared" si="1"/>
        <v>4.6511698009270323E-3</v>
      </c>
      <c r="G72" s="102" t="str">
        <f t="shared" si="2"/>
        <v/>
      </c>
      <c r="H72" s="20"/>
      <c r="L72" s="20"/>
      <c r="M72" s="20"/>
      <c r="N72" s="51"/>
    </row>
    <row r="73" spans="1:14" x14ac:dyDescent="0.3">
      <c r="A73" s="22" t="s">
        <v>105</v>
      </c>
      <c r="B73" s="18" t="s">
        <v>1085</v>
      </c>
      <c r="C73" s="182">
        <v>49.827559869999995</v>
      </c>
      <c r="D73" s="284" t="s">
        <v>764</v>
      </c>
      <c r="E73" s="18"/>
      <c r="F73" s="102">
        <f t="shared" si="1"/>
        <v>6.4635955255234667E-3</v>
      </c>
      <c r="G73" s="102" t="str">
        <f t="shared" si="2"/>
        <v/>
      </c>
      <c r="H73" s="20"/>
      <c r="L73" s="20"/>
      <c r="M73" s="20"/>
      <c r="N73" s="51"/>
    </row>
    <row r="74" spans="1:14" x14ac:dyDescent="0.3">
      <c r="A74" s="22" t="s">
        <v>106</v>
      </c>
      <c r="B74" s="18" t="s">
        <v>1086</v>
      </c>
      <c r="C74" s="182">
        <v>76.410433900000001</v>
      </c>
      <c r="D74" s="284" t="s">
        <v>764</v>
      </c>
      <c r="E74" s="18"/>
      <c r="F74" s="102">
        <f t="shared" si="1"/>
        <v>9.9119069837634941E-3</v>
      </c>
      <c r="G74" s="102" t="str">
        <f t="shared" si="2"/>
        <v/>
      </c>
      <c r="H74" s="20"/>
      <c r="L74" s="20"/>
      <c r="M74" s="20"/>
      <c r="N74" s="51"/>
    </row>
    <row r="75" spans="1:14" x14ac:dyDescent="0.3">
      <c r="A75" s="22" t="s">
        <v>107</v>
      </c>
      <c r="B75" s="18" t="s">
        <v>1087</v>
      </c>
      <c r="C75" s="182">
        <v>666.82754404999991</v>
      </c>
      <c r="D75" s="284" t="s">
        <v>764</v>
      </c>
      <c r="E75" s="18"/>
      <c r="F75" s="102">
        <f t="shared" si="1"/>
        <v>8.6500393381944318E-2</v>
      </c>
      <c r="G75" s="102" t="str">
        <f t="shared" si="2"/>
        <v/>
      </c>
      <c r="H75" s="20"/>
      <c r="L75" s="20"/>
      <c r="M75" s="20"/>
      <c r="N75" s="51"/>
    </row>
    <row r="76" spans="1:14" x14ac:dyDescent="0.3">
      <c r="A76" s="22" t="s">
        <v>108</v>
      </c>
      <c r="B76" s="18" t="s">
        <v>1088</v>
      </c>
      <c r="C76" s="182">
        <v>6854.9287451400005</v>
      </c>
      <c r="D76" s="284" t="s">
        <v>764</v>
      </c>
      <c r="E76" s="18"/>
      <c r="F76" s="102">
        <f t="shared" si="1"/>
        <v>0.8892164673619829</v>
      </c>
      <c r="G76" s="102" t="str">
        <f t="shared" si="2"/>
        <v/>
      </c>
      <c r="H76" s="20"/>
      <c r="L76" s="20"/>
      <c r="M76" s="20"/>
      <c r="N76" s="51"/>
    </row>
    <row r="77" spans="1:14" x14ac:dyDescent="0.3">
      <c r="A77" s="22" t="s">
        <v>109</v>
      </c>
      <c r="B77" s="55" t="s">
        <v>88</v>
      </c>
      <c r="C77" s="98">
        <f>SUM(C70:C76)</f>
        <v>7708.9538900200005</v>
      </c>
      <c r="D77" s="98">
        <f>SUM(D70:D76)</f>
        <v>0</v>
      </c>
      <c r="E77" s="39"/>
      <c r="F77" s="103">
        <f>SUM(F70:F76)</f>
        <v>1</v>
      </c>
      <c r="G77" s="103">
        <f>SUM(G70:G76)</f>
        <v>0</v>
      </c>
      <c r="H77" s="20"/>
      <c r="L77" s="20"/>
      <c r="M77" s="20"/>
      <c r="N77" s="51"/>
    </row>
    <row r="78" spans="1:14" outlineLevel="1" x14ac:dyDescent="0.3">
      <c r="A78" s="22" t="s">
        <v>110</v>
      </c>
      <c r="B78" s="56" t="s">
        <v>111</v>
      </c>
      <c r="C78" s="98"/>
      <c r="D78" s="98"/>
      <c r="E78" s="39"/>
      <c r="F78" s="102">
        <f>IF($C$77=0,"",IF(C78="[for completion]","",C78/$C$77))</f>
        <v>0</v>
      </c>
      <c r="G78" s="102" t="str">
        <f t="shared" ref="G78:G87" si="3">IF($D$77=0,"",IF(D78="[for completion]","",D78/$D$77))</f>
        <v/>
      </c>
      <c r="H78" s="20"/>
      <c r="L78" s="20"/>
      <c r="M78" s="20"/>
      <c r="N78" s="51"/>
    </row>
    <row r="79" spans="1:14" outlineLevel="1" x14ac:dyDescent="0.3">
      <c r="A79" s="22" t="s">
        <v>112</v>
      </c>
      <c r="B79" s="56" t="s">
        <v>113</v>
      </c>
      <c r="C79" s="98"/>
      <c r="D79" s="98"/>
      <c r="E79" s="39"/>
      <c r="F79" s="102">
        <f t="shared" ref="F79:F87" si="4">IF($C$77=0,"",IF(C79="[for completion]","",C79/$C$77))</f>
        <v>0</v>
      </c>
      <c r="G79" s="102" t="str">
        <f t="shared" si="3"/>
        <v/>
      </c>
      <c r="H79" s="20"/>
      <c r="L79" s="20"/>
      <c r="M79" s="20"/>
      <c r="N79" s="51"/>
    </row>
    <row r="80" spans="1:14" outlineLevel="1" x14ac:dyDescent="0.3">
      <c r="A80" s="22" t="s">
        <v>114</v>
      </c>
      <c r="B80" s="56" t="s">
        <v>115</v>
      </c>
      <c r="C80" s="98"/>
      <c r="D80" s="98"/>
      <c r="E80" s="39"/>
      <c r="F80" s="102">
        <f t="shared" si="4"/>
        <v>0</v>
      </c>
      <c r="G80" s="102" t="str">
        <f t="shared" si="3"/>
        <v/>
      </c>
      <c r="H80" s="20"/>
      <c r="L80" s="20"/>
      <c r="M80" s="20"/>
      <c r="N80" s="51"/>
    </row>
    <row r="81" spans="1:14" outlineLevel="1" x14ac:dyDescent="0.3">
      <c r="A81" s="22" t="s">
        <v>116</v>
      </c>
      <c r="B81" s="56" t="s">
        <v>117</v>
      </c>
      <c r="C81" s="98"/>
      <c r="D81" s="98"/>
      <c r="E81" s="39"/>
      <c r="F81" s="102">
        <f t="shared" si="4"/>
        <v>0</v>
      </c>
      <c r="G81" s="102" t="str">
        <f t="shared" si="3"/>
        <v/>
      </c>
      <c r="H81" s="20"/>
      <c r="L81" s="20"/>
      <c r="M81" s="20"/>
      <c r="N81" s="51"/>
    </row>
    <row r="82" spans="1:14" outlineLevel="1" x14ac:dyDescent="0.3">
      <c r="A82" s="22" t="s">
        <v>118</v>
      </c>
      <c r="B82" s="56" t="s">
        <v>119</v>
      </c>
      <c r="C82" s="98"/>
      <c r="D82" s="98"/>
      <c r="E82" s="39"/>
      <c r="F82" s="102">
        <f t="shared" si="4"/>
        <v>0</v>
      </c>
      <c r="G82" s="102" t="str">
        <f t="shared" si="3"/>
        <v/>
      </c>
      <c r="H82" s="20"/>
      <c r="L82" s="20"/>
      <c r="M82" s="20"/>
      <c r="N82" s="51"/>
    </row>
    <row r="83" spans="1:14" outlineLevel="1" x14ac:dyDescent="0.3">
      <c r="A83" s="22" t="s">
        <v>120</v>
      </c>
      <c r="B83" s="56"/>
      <c r="C83" s="46"/>
      <c r="D83" s="46"/>
      <c r="E83" s="39"/>
      <c r="F83" s="47"/>
      <c r="G83" s="47"/>
      <c r="H83" s="20"/>
      <c r="L83" s="20"/>
      <c r="M83" s="20"/>
      <c r="N83" s="51"/>
    </row>
    <row r="84" spans="1:14" outlineLevel="1" x14ac:dyDescent="0.3">
      <c r="A84" s="22" t="s">
        <v>121</v>
      </c>
      <c r="B84" s="56"/>
      <c r="C84" s="46"/>
      <c r="D84" s="46"/>
      <c r="E84" s="39"/>
      <c r="F84" s="47"/>
      <c r="G84" s="47"/>
      <c r="H84" s="20"/>
      <c r="L84" s="20"/>
      <c r="M84" s="20"/>
      <c r="N84" s="51"/>
    </row>
    <row r="85" spans="1:14" outlineLevel="1" x14ac:dyDescent="0.3">
      <c r="A85" s="22" t="s">
        <v>122</v>
      </c>
      <c r="B85" s="56"/>
      <c r="C85" s="46"/>
      <c r="D85" s="46"/>
      <c r="E85" s="39"/>
      <c r="F85" s="47"/>
      <c r="G85" s="47"/>
      <c r="H85" s="20"/>
      <c r="L85" s="20"/>
      <c r="M85" s="20"/>
      <c r="N85" s="51"/>
    </row>
    <row r="86" spans="1:14" outlineLevel="1" x14ac:dyDescent="0.3">
      <c r="A86" s="22" t="s">
        <v>123</v>
      </c>
      <c r="B86" s="55"/>
      <c r="C86" s="46"/>
      <c r="D86" s="46"/>
      <c r="E86" s="39"/>
      <c r="F86" s="47">
        <f t="shared" si="4"/>
        <v>0</v>
      </c>
      <c r="G86" s="47" t="str">
        <f t="shared" si="3"/>
        <v/>
      </c>
      <c r="H86" s="20"/>
      <c r="L86" s="20"/>
      <c r="M86" s="20"/>
      <c r="N86" s="51"/>
    </row>
    <row r="87" spans="1:14" outlineLevel="1" x14ac:dyDescent="0.3">
      <c r="A87" s="22" t="s">
        <v>124</v>
      </c>
      <c r="B87" s="56"/>
      <c r="C87" s="46"/>
      <c r="D87" s="46"/>
      <c r="E87" s="39"/>
      <c r="F87" s="47">
        <f t="shared" si="4"/>
        <v>0</v>
      </c>
      <c r="G87" s="47" t="str">
        <f t="shared" si="3"/>
        <v/>
      </c>
      <c r="H87" s="20"/>
      <c r="L87" s="20"/>
      <c r="M87" s="20"/>
      <c r="N87" s="51"/>
    </row>
    <row r="88" spans="1:14" ht="15" customHeight="1" x14ac:dyDescent="0.3">
      <c r="A88" s="41"/>
      <c r="B88" s="42" t="s">
        <v>125</v>
      </c>
      <c r="C88" s="82" t="s">
        <v>950</v>
      </c>
      <c r="D88" s="82" t="s">
        <v>951</v>
      </c>
      <c r="E88" s="43"/>
      <c r="F88" s="44" t="s">
        <v>126</v>
      </c>
      <c r="G88" s="41" t="s">
        <v>127</v>
      </c>
      <c r="H88" s="20"/>
      <c r="L88" s="20"/>
      <c r="M88" s="20"/>
      <c r="N88" s="51"/>
    </row>
    <row r="89" spans="1:14" x14ac:dyDescent="0.3">
      <c r="A89" s="22" t="s">
        <v>128</v>
      </c>
      <c r="B89" s="39" t="s">
        <v>100</v>
      </c>
      <c r="C89" s="100">
        <v>3.2034758704182189</v>
      </c>
      <c r="D89" s="100">
        <v>4.2034758704182185</v>
      </c>
      <c r="E89" s="36"/>
      <c r="F89" s="108"/>
      <c r="G89" s="109"/>
      <c r="H89" s="20"/>
      <c r="L89" s="20"/>
      <c r="M89" s="20"/>
      <c r="N89" s="51"/>
    </row>
    <row r="90" spans="1:14" x14ac:dyDescent="0.3">
      <c r="B90" s="39"/>
      <c r="C90" s="100"/>
      <c r="D90" s="100"/>
      <c r="E90" s="36"/>
      <c r="F90" s="108"/>
      <c r="G90" s="109"/>
      <c r="H90" s="20"/>
      <c r="L90" s="20"/>
      <c r="M90" s="20"/>
      <c r="N90" s="51"/>
    </row>
    <row r="91" spans="1:14" x14ac:dyDescent="0.3">
      <c r="B91" s="39" t="s">
        <v>943</v>
      </c>
      <c r="C91" s="107"/>
      <c r="D91" s="107"/>
      <c r="E91" s="36"/>
      <c r="F91" s="109"/>
      <c r="G91" s="109"/>
      <c r="H91" s="20"/>
      <c r="L91" s="20"/>
      <c r="M91" s="20"/>
      <c r="N91" s="51"/>
    </row>
    <row r="92" spans="1:14" x14ac:dyDescent="0.3">
      <c r="A92" s="22" t="s">
        <v>129</v>
      </c>
      <c r="B92" s="39" t="s">
        <v>101</v>
      </c>
      <c r="C92" s="100"/>
      <c r="D92" s="100"/>
      <c r="E92" s="36"/>
      <c r="F92" s="109"/>
      <c r="G92" s="109"/>
      <c r="H92" s="20"/>
      <c r="L92" s="20"/>
      <c r="M92" s="20"/>
      <c r="N92" s="51"/>
    </row>
    <row r="93" spans="1:14" x14ac:dyDescent="0.3">
      <c r="A93" s="22" t="s">
        <v>130</v>
      </c>
      <c r="B93" s="18" t="s">
        <v>1082</v>
      </c>
      <c r="C93" s="96">
        <v>600</v>
      </c>
      <c r="D93" s="284">
        <v>0</v>
      </c>
      <c r="E93" s="18"/>
      <c r="F93" s="102">
        <f>IF($C$100=0,"",IF(C93="[for completion]","",IF(C93="","",C93/$C$100)))</f>
        <v>0.11906451501101646</v>
      </c>
      <c r="G93" s="102">
        <f>IF($D$100=0,"",IF(D93="[Mark as ND1 if not relevant]","",IF(D93="","",D93/$D$100)))</f>
        <v>0</v>
      </c>
      <c r="H93" s="20"/>
      <c r="L93" s="20"/>
      <c r="M93" s="20"/>
      <c r="N93" s="51"/>
    </row>
    <row r="94" spans="1:14" x14ac:dyDescent="0.3">
      <c r="A94" s="22" t="s">
        <v>131</v>
      </c>
      <c r="B94" s="18" t="s">
        <v>1083</v>
      </c>
      <c r="C94" s="182">
        <v>0</v>
      </c>
      <c r="D94" s="284">
        <v>600</v>
      </c>
      <c r="E94" s="18"/>
      <c r="F94" s="102">
        <f t="shared" ref="F94:F99" si="5">IF($C$100=0,"",IF(C94="[for completion]","",IF(C94="","",C94/$C$100)))</f>
        <v>0</v>
      </c>
      <c r="G94" s="102">
        <f t="shared" ref="G94:G99" si="6">IF($D$100=0,"",IF(D94="[Mark as ND1 if not relevant]","",IF(D94="","",D94/$D$100)))</f>
        <v>0.11906451501101646</v>
      </c>
      <c r="H94" s="20"/>
      <c r="L94" s="20"/>
      <c r="M94" s="20"/>
      <c r="N94" s="51"/>
    </row>
    <row r="95" spans="1:14" x14ac:dyDescent="0.3">
      <c r="A95" s="22" t="s">
        <v>132</v>
      </c>
      <c r="B95" s="18" t="s">
        <v>1084</v>
      </c>
      <c r="C95" s="182">
        <v>1982.8</v>
      </c>
      <c r="D95" s="284">
        <v>0</v>
      </c>
      <c r="E95" s="18"/>
      <c r="F95" s="102">
        <f t="shared" si="5"/>
        <v>0.39346853393973907</v>
      </c>
      <c r="G95" s="102">
        <f t="shared" si="6"/>
        <v>0</v>
      </c>
      <c r="H95" s="20"/>
      <c r="L95" s="20"/>
      <c r="M95" s="20"/>
      <c r="N95" s="51"/>
    </row>
    <row r="96" spans="1:14" x14ac:dyDescent="0.3">
      <c r="A96" s="22" t="s">
        <v>133</v>
      </c>
      <c r="B96" s="18" t="s">
        <v>1085</v>
      </c>
      <c r="C96" s="182">
        <v>1030.3</v>
      </c>
      <c r="D96" s="284">
        <v>1982.8</v>
      </c>
      <c r="E96" s="18"/>
      <c r="F96" s="102">
        <f t="shared" si="5"/>
        <v>0.20445361635975043</v>
      </c>
      <c r="G96" s="102">
        <f t="shared" si="6"/>
        <v>0.39346853393973907</v>
      </c>
      <c r="H96" s="20"/>
      <c r="L96" s="20"/>
      <c r="M96" s="20"/>
      <c r="N96" s="51"/>
    </row>
    <row r="97" spans="1:14" x14ac:dyDescent="0.3">
      <c r="A97" s="22" t="s">
        <v>134</v>
      </c>
      <c r="B97" s="18" t="s">
        <v>1086</v>
      </c>
      <c r="C97" s="182">
        <v>1426.184794</v>
      </c>
      <c r="D97" s="284">
        <v>1030.3</v>
      </c>
      <c r="E97" s="18"/>
      <c r="F97" s="102">
        <f t="shared" si="5"/>
        <v>0.28301333468949402</v>
      </c>
      <c r="G97" s="102">
        <f t="shared" si="6"/>
        <v>0.20445361635975043</v>
      </c>
      <c r="H97" s="20"/>
      <c r="L97" s="20"/>
      <c r="M97" s="20"/>
    </row>
    <row r="98" spans="1:14" x14ac:dyDescent="0.3">
      <c r="A98" s="22" t="s">
        <v>135</v>
      </c>
      <c r="B98" s="18" t="s">
        <v>1087</v>
      </c>
      <c r="C98" s="182">
        <v>0</v>
      </c>
      <c r="D98" s="284">
        <v>1426.184794</v>
      </c>
      <c r="E98" s="18"/>
      <c r="F98" s="102">
        <f t="shared" si="5"/>
        <v>0</v>
      </c>
      <c r="G98" s="102">
        <f t="shared" si="6"/>
        <v>0.28301333468949402</v>
      </c>
      <c r="H98" s="20"/>
      <c r="L98" s="20"/>
      <c r="M98" s="20"/>
    </row>
    <row r="99" spans="1:14" x14ac:dyDescent="0.3">
      <c r="A99" s="22" t="s">
        <v>136</v>
      </c>
      <c r="B99" s="18" t="s">
        <v>1088</v>
      </c>
      <c r="C99" s="182">
        <v>0</v>
      </c>
      <c r="D99" s="284">
        <v>0</v>
      </c>
      <c r="E99" s="18"/>
      <c r="F99" s="102">
        <f t="shared" si="5"/>
        <v>0</v>
      </c>
      <c r="G99" s="102">
        <f t="shared" si="6"/>
        <v>0</v>
      </c>
      <c r="H99" s="20"/>
      <c r="L99" s="20"/>
      <c r="M99" s="20"/>
    </row>
    <row r="100" spans="1:14" x14ac:dyDescent="0.3">
      <c r="A100" s="22" t="s">
        <v>137</v>
      </c>
      <c r="B100" s="55" t="s">
        <v>88</v>
      </c>
      <c r="C100" s="98">
        <f>SUM(C93:C99)</f>
        <v>5039.2847940000001</v>
      </c>
      <c r="D100" s="98">
        <f>SUM(D93:D99)</f>
        <v>5039.2847940000001</v>
      </c>
      <c r="E100" s="39"/>
      <c r="F100" s="103">
        <f>SUM(F93:F99)</f>
        <v>1</v>
      </c>
      <c r="G100" s="103">
        <f>SUM(G93:G99)</f>
        <v>1</v>
      </c>
      <c r="H100" s="20"/>
      <c r="L100" s="20"/>
      <c r="M100" s="20"/>
    </row>
    <row r="101" spans="1:14" outlineLevel="1" x14ac:dyDescent="0.3">
      <c r="A101" s="22" t="s">
        <v>138</v>
      </c>
      <c r="B101" s="56" t="s">
        <v>111</v>
      </c>
      <c r="C101" s="98"/>
      <c r="D101" s="98"/>
      <c r="E101" s="39"/>
      <c r="F101" s="102">
        <f>IF($C$100=0,"",IF(C101="[for completion]","",C101/$C$100))</f>
        <v>0</v>
      </c>
      <c r="G101" s="102">
        <f>IF($D$100=0,"",IF(D101="[for completion]","",D101/$D$100))</f>
        <v>0</v>
      </c>
      <c r="H101" s="20"/>
      <c r="L101" s="20"/>
      <c r="M101" s="20"/>
    </row>
    <row r="102" spans="1:14" outlineLevel="1" x14ac:dyDescent="0.3">
      <c r="A102" s="22" t="s">
        <v>139</v>
      </c>
      <c r="B102" s="56" t="s">
        <v>113</v>
      </c>
      <c r="C102" s="98"/>
      <c r="D102" s="98"/>
      <c r="E102" s="39"/>
      <c r="F102" s="102">
        <f>IF($C$100=0,"",IF(C102="[for completion]","",C102/$C$100))</f>
        <v>0</v>
      </c>
      <c r="G102" s="102">
        <f>IF($D$100=0,"",IF(D102="[for completion]","",D102/$D$100))</f>
        <v>0</v>
      </c>
      <c r="H102" s="20"/>
      <c r="L102" s="20"/>
      <c r="M102" s="20"/>
    </row>
    <row r="103" spans="1:14" outlineLevel="1" x14ac:dyDescent="0.3">
      <c r="A103" s="22" t="s">
        <v>140</v>
      </c>
      <c r="B103" s="56" t="s">
        <v>115</v>
      </c>
      <c r="C103" s="98"/>
      <c r="D103" s="98"/>
      <c r="E103" s="39"/>
      <c r="F103" s="102">
        <f>IF($C$100=0,"",IF(C103="[for completion]","",C103/$C$100))</f>
        <v>0</v>
      </c>
      <c r="G103" s="102">
        <f>IF($D$100=0,"",IF(D103="[for completion]","",D103/$D$100))</f>
        <v>0</v>
      </c>
      <c r="H103" s="20"/>
      <c r="L103" s="20"/>
      <c r="M103" s="20"/>
    </row>
    <row r="104" spans="1:14" outlineLevel="1" x14ac:dyDescent="0.3">
      <c r="A104" s="22" t="s">
        <v>141</v>
      </c>
      <c r="B104" s="56" t="s">
        <v>117</v>
      </c>
      <c r="C104" s="98"/>
      <c r="D104" s="98"/>
      <c r="E104" s="39"/>
      <c r="F104" s="102">
        <f>IF($C$100=0,"",IF(C104="[for completion]","",C104/$C$100))</f>
        <v>0</v>
      </c>
      <c r="G104" s="102">
        <f>IF($D$100=0,"",IF(D104="[for completion]","",D104/$D$100))</f>
        <v>0</v>
      </c>
      <c r="H104" s="20"/>
      <c r="L104" s="20"/>
      <c r="M104" s="20"/>
    </row>
    <row r="105" spans="1:14" outlineLevel="1" x14ac:dyDescent="0.3">
      <c r="A105" s="22" t="s">
        <v>142</v>
      </c>
      <c r="B105" s="56" t="s">
        <v>119</v>
      </c>
      <c r="C105" s="98"/>
      <c r="D105" s="98"/>
      <c r="E105" s="39"/>
      <c r="F105" s="102">
        <f>IF($C$100=0,"",IF(C105="[for completion]","",C105/$C$100))</f>
        <v>0</v>
      </c>
      <c r="G105" s="102">
        <f>IF($D$100=0,"",IF(D105="[for completion]","",D105/$D$100))</f>
        <v>0</v>
      </c>
      <c r="H105" s="20"/>
      <c r="L105" s="20"/>
      <c r="M105" s="20"/>
    </row>
    <row r="106" spans="1:14" outlineLevel="1" x14ac:dyDescent="0.3">
      <c r="A106" s="22" t="s">
        <v>143</v>
      </c>
      <c r="B106" s="56"/>
      <c r="C106" s="46"/>
      <c r="D106" s="46"/>
      <c r="E106" s="39"/>
      <c r="F106" s="47"/>
      <c r="G106" s="47"/>
      <c r="H106" s="20"/>
      <c r="L106" s="20"/>
      <c r="M106" s="20"/>
    </row>
    <row r="107" spans="1:14" outlineLevel="1" x14ac:dyDescent="0.3">
      <c r="A107" s="22" t="s">
        <v>144</v>
      </c>
      <c r="B107" s="56"/>
      <c r="C107" s="46"/>
      <c r="D107" s="46"/>
      <c r="E107" s="39"/>
      <c r="F107" s="47"/>
      <c r="G107" s="47"/>
      <c r="H107" s="20"/>
      <c r="L107" s="20"/>
      <c r="M107" s="20"/>
    </row>
    <row r="108" spans="1:14" outlineLevel="1" x14ac:dyDescent="0.3">
      <c r="A108" s="22" t="s">
        <v>145</v>
      </c>
      <c r="B108" s="55"/>
      <c r="C108" s="46"/>
      <c r="D108" s="46"/>
      <c r="E108" s="39"/>
      <c r="F108" s="47"/>
      <c r="G108" s="47"/>
      <c r="H108" s="20"/>
      <c r="L108" s="20"/>
      <c r="M108" s="20"/>
    </row>
    <row r="109" spans="1:14" outlineLevel="1" x14ac:dyDescent="0.3">
      <c r="A109" s="22" t="s">
        <v>146</v>
      </c>
      <c r="B109" s="56"/>
      <c r="C109" s="46"/>
      <c r="D109" s="46"/>
      <c r="E109" s="39"/>
      <c r="F109" s="47"/>
      <c r="G109" s="47"/>
      <c r="H109" s="20"/>
      <c r="L109" s="20"/>
      <c r="M109" s="20"/>
    </row>
    <row r="110" spans="1:14" outlineLevel="1" x14ac:dyDescent="0.3">
      <c r="A110" s="22" t="s">
        <v>147</v>
      </c>
      <c r="B110" s="56"/>
      <c r="C110" s="46"/>
      <c r="D110" s="46"/>
      <c r="E110" s="39"/>
      <c r="F110" s="47"/>
      <c r="G110" s="47"/>
      <c r="H110" s="20"/>
      <c r="L110" s="20"/>
      <c r="M110" s="20"/>
    </row>
    <row r="111" spans="1:14" ht="15" customHeight="1" x14ac:dyDescent="0.3">
      <c r="A111" s="41"/>
      <c r="B111" s="101" t="s">
        <v>1105</v>
      </c>
      <c r="C111" s="44" t="s">
        <v>148</v>
      </c>
      <c r="D111" s="44" t="s">
        <v>149</v>
      </c>
      <c r="E111" s="43"/>
      <c r="F111" s="44" t="s">
        <v>150</v>
      </c>
      <c r="G111" s="44" t="s">
        <v>151</v>
      </c>
      <c r="H111" s="20"/>
      <c r="L111" s="20"/>
      <c r="M111" s="20"/>
    </row>
    <row r="112" spans="1:14" s="57" customFormat="1" x14ac:dyDescent="0.3">
      <c r="A112" s="22" t="s">
        <v>152</v>
      </c>
      <c r="B112" s="39" t="s">
        <v>153</v>
      </c>
      <c r="C112" s="182">
        <v>0</v>
      </c>
      <c r="D112" s="182">
        <v>0</v>
      </c>
      <c r="E112" s="47"/>
      <c r="F112" s="102">
        <f t="shared" ref="F112:F129" si="7">IF($C$130=0,"",IF(C112="[for completion]","",IF(C112="","",C112/$C$130)))</f>
        <v>0</v>
      </c>
      <c r="G112" s="102">
        <f t="shared" ref="G112:G129" si="8">IF($D$130=0,"",IF(D112="[for completion]","",IF(D112="","",D112/$D$130)))</f>
        <v>0</v>
      </c>
      <c r="I112" s="22"/>
      <c r="J112" s="22"/>
      <c r="K112" s="22"/>
      <c r="L112" s="20" t="s">
        <v>1091</v>
      </c>
      <c r="M112" s="20"/>
      <c r="N112" s="20"/>
    </row>
    <row r="113" spans="1:14" s="57" customFormat="1" x14ac:dyDescent="0.3">
      <c r="A113" s="22" t="s">
        <v>154</v>
      </c>
      <c r="B113" s="39" t="s">
        <v>1092</v>
      </c>
      <c r="C113" s="182">
        <v>0</v>
      </c>
      <c r="D113" s="182">
        <v>0</v>
      </c>
      <c r="E113" s="47"/>
      <c r="F113" s="102">
        <f t="shared" si="7"/>
        <v>0</v>
      </c>
      <c r="G113" s="102">
        <f t="shared" si="8"/>
        <v>0</v>
      </c>
      <c r="I113" s="22"/>
      <c r="J113" s="22"/>
      <c r="K113" s="22"/>
      <c r="L113" s="39" t="s">
        <v>1092</v>
      </c>
      <c r="M113" s="20"/>
      <c r="N113" s="20"/>
    </row>
    <row r="114" spans="1:14" s="57" customFormat="1" x14ac:dyDescent="0.3">
      <c r="A114" s="22" t="s">
        <v>155</v>
      </c>
      <c r="B114" s="39" t="s">
        <v>162</v>
      </c>
      <c r="C114" s="182">
        <v>0</v>
      </c>
      <c r="D114" s="182">
        <v>0</v>
      </c>
      <c r="E114" s="47"/>
      <c r="F114" s="102">
        <f t="shared" si="7"/>
        <v>0</v>
      </c>
      <c r="G114" s="102">
        <f t="shared" si="8"/>
        <v>0</v>
      </c>
      <c r="I114" s="22"/>
      <c r="J114" s="22"/>
      <c r="K114" s="22"/>
      <c r="L114" s="39" t="s">
        <v>162</v>
      </c>
      <c r="M114" s="20"/>
      <c r="N114" s="20"/>
    </row>
    <row r="115" spans="1:14" s="57" customFormat="1" x14ac:dyDescent="0.3">
      <c r="A115" s="22" t="s">
        <v>156</v>
      </c>
      <c r="B115" s="39" t="s">
        <v>1093</v>
      </c>
      <c r="C115" s="182">
        <v>0</v>
      </c>
      <c r="D115" s="182">
        <v>0</v>
      </c>
      <c r="E115" s="47"/>
      <c r="F115" s="102">
        <f t="shared" si="7"/>
        <v>0</v>
      </c>
      <c r="G115" s="102">
        <f t="shared" si="8"/>
        <v>0</v>
      </c>
      <c r="I115" s="22"/>
      <c r="J115" s="22"/>
      <c r="K115" s="22"/>
      <c r="L115" s="39" t="s">
        <v>1093</v>
      </c>
      <c r="M115" s="20"/>
      <c r="N115" s="20"/>
    </row>
    <row r="116" spans="1:14" s="57" customFormat="1" x14ac:dyDescent="0.3">
      <c r="A116" s="22" t="s">
        <v>158</v>
      </c>
      <c r="B116" s="39" t="s">
        <v>1094</v>
      </c>
      <c r="C116" s="182">
        <v>0</v>
      </c>
      <c r="D116" s="182">
        <v>0</v>
      </c>
      <c r="E116" s="47"/>
      <c r="F116" s="102">
        <f t="shared" si="7"/>
        <v>0</v>
      </c>
      <c r="G116" s="102">
        <f t="shared" si="8"/>
        <v>0</v>
      </c>
      <c r="I116" s="22"/>
      <c r="J116" s="22"/>
      <c r="K116" s="22"/>
      <c r="L116" s="39" t="s">
        <v>1094</v>
      </c>
      <c r="M116" s="20"/>
      <c r="N116" s="20"/>
    </row>
    <row r="117" spans="1:14" s="57" customFormat="1" x14ac:dyDescent="0.3">
      <c r="A117" s="22" t="s">
        <v>159</v>
      </c>
      <c r="B117" s="39" t="s">
        <v>164</v>
      </c>
      <c r="C117" s="182">
        <v>0</v>
      </c>
      <c r="D117" s="182">
        <v>0</v>
      </c>
      <c r="E117" s="39"/>
      <c r="F117" s="102">
        <f t="shared" si="7"/>
        <v>0</v>
      </c>
      <c r="G117" s="102">
        <f t="shared" si="8"/>
        <v>0</v>
      </c>
      <c r="I117" s="22"/>
      <c r="J117" s="22"/>
      <c r="K117" s="22"/>
      <c r="L117" s="39" t="s">
        <v>164</v>
      </c>
      <c r="M117" s="20"/>
      <c r="N117" s="20"/>
    </row>
    <row r="118" spans="1:14" x14ac:dyDescent="0.3">
      <c r="A118" s="22" t="s">
        <v>160</v>
      </c>
      <c r="B118" s="39" t="s">
        <v>166</v>
      </c>
      <c r="C118" s="182">
        <v>0</v>
      </c>
      <c r="D118" s="182">
        <v>0</v>
      </c>
      <c r="E118" s="39"/>
      <c r="F118" s="102">
        <f t="shared" si="7"/>
        <v>0</v>
      </c>
      <c r="G118" s="102">
        <f t="shared" si="8"/>
        <v>0</v>
      </c>
      <c r="L118" s="39" t="s">
        <v>166</v>
      </c>
      <c r="M118" s="20"/>
    </row>
    <row r="119" spans="1:14" x14ac:dyDescent="0.3">
      <c r="A119" s="22" t="s">
        <v>161</v>
      </c>
      <c r="B119" s="39" t="s">
        <v>1095</v>
      </c>
      <c r="C119" s="182">
        <v>7708.9538899999998</v>
      </c>
      <c r="D119" s="182">
        <v>7708.9538899999998</v>
      </c>
      <c r="E119" s="39"/>
      <c r="F119" s="102">
        <f t="shared" si="7"/>
        <v>1</v>
      </c>
      <c r="G119" s="102">
        <f t="shared" si="8"/>
        <v>1</v>
      </c>
      <c r="L119" s="39" t="s">
        <v>1095</v>
      </c>
      <c r="M119" s="20"/>
    </row>
    <row r="120" spans="1:14" x14ac:dyDescent="0.3">
      <c r="A120" s="22" t="s">
        <v>163</v>
      </c>
      <c r="B120" s="39" t="s">
        <v>168</v>
      </c>
      <c r="C120" s="182">
        <v>0</v>
      </c>
      <c r="D120" s="182">
        <v>0</v>
      </c>
      <c r="E120" s="39"/>
      <c r="F120" s="102">
        <f t="shared" si="7"/>
        <v>0</v>
      </c>
      <c r="G120" s="102">
        <f t="shared" si="8"/>
        <v>0</v>
      </c>
      <c r="L120" s="39" t="s">
        <v>168</v>
      </c>
      <c r="M120" s="20"/>
    </row>
    <row r="121" spans="1:14" x14ac:dyDescent="0.3">
      <c r="A121" s="22" t="s">
        <v>165</v>
      </c>
      <c r="B121" s="22" t="s">
        <v>2177</v>
      </c>
      <c r="C121" s="182">
        <v>0</v>
      </c>
      <c r="D121" s="182">
        <v>0</v>
      </c>
      <c r="F121" s="102">
        <f t="shared" si="7"/>
        <v>0</v>
      </c>
      <c r="G121" s="102">
        <f t="shared" si="8"/>
        <v>0</v>
      </c>
      <c r="L121" s="39"/>
      <c r="M121" s="20"/>
    </row>
    <row r="122" spans="1:14" x14ac:dyDescent="0.3">
      <c r="A122" s="22" t="s">
        <v>167</v>
      </c>
      <c r="B122" s="39" t="s">
        <v>1102</v>
      </c>
      <c r="C122" s="182">
        <v>0</v>
      </c>
      <c r="D122" s="182">
        <v>0</v>
      </c>
      <c r="E122" s="39"/>
      <c r="F122" s="102">
        <f t="shared" si="7"/>
        <v>0</v>
      </c>
      <c r="G122" s="102">
        <f t="shared" si="8"/>
        <v>0</v>
      </c>
      <c r="L122" s="39" t="s">
        <v>170</v>
      </c>
      <c r="M122" s="20"/>
    </row>
    <row r="123" spans="1:14" x14ac:dyDescent="0.3">
      <c r="A123" s="22" t="s">
        <v>169</v>
      </c>
      <c r="B123" s="39" t="s">
        <v>170</v>
      </c>
      <c r="C123" s="182">
        <v>0</v>
      </c>
      <c r="D123" s="182">
        <v>0</v>
      </c>
      <c r="E123" s="39"/>
      <c r="F123" s="102">
        <f t="shared" si="7"/>
        <v>0</v>
      </c>
      <c r="G123" s="102">
        <f t="shared" si="8"/>
        <v>0</v>
      </c>
      <c r="L123" s="39" t="s">
        <v>157</v>
      </c>
      <c r="M123" s="20"/>
    </row>
    <row r="124" spans="1:14" x14ac:dyDescent="0.3">
      <c r="A124" s="22" t="s">
        <v>171</v>
      </c>
      <c r="B124" s="39" t="s">
        <v>157</v>
      </c>
      <c r="C124" s="182">
        <v>0</v>
      </c>
      <c r="D124" s="182">
        <v>0</v>
      </c>
      <c r="E124" s="39"/>
      <c r="F124" s="102">
        <f t="shared" si="7"/>
        <v>0</v>
      </c>
      <c r="G124" s="102">
        <f t="shared" si="8"/>
        <v>0</v>
      </c>
      <c r="L124" s="18" t="s">
        <v>1097</v>
      </c>
      <c r="M124" s="20"/>
    </row>
    <row r="125" spans="1:14" x14ac:dyDescent="0.3">
      <c r="A125" s="22" t="s">
        <v>173</v>
      </c>
      <c r="B125" s="18" t="s">
        <v>1097</v>
      </c>
      <c r="C125" s="182">
        <v>0</v>
      </c>
      <c r="D125" s="182">
        <v>0</v>
      </c>
      <c r="E125" s="39"/>
      <c r="F125" s="102">
        <f t="shared" si="7"/>
        <v>0</v>
      </c>
      <c r="G125" s="102">
        <f t="shared" si="8"/>
        <v>0</v>
      </c>
      <c r="L125" s="39" t="s">
        <v>172</v>
      </c>
      <c r="M125" s="20"/>
    </row>
    <row r="126" spans="1:14" x14ac:dyDescent="0.3">
      <c r="A126" s="22" t="s">
        <v>175</v>
      </c>
      <c r="B126" s="39" t="s">
        <v>172</v>
      </c>
      <c r="C126" s="182">
        <v>0</v>
      </c>
      <c r="D126" s="182">
        <v>0</v>
      </c>
      <c r="E126" s="39"/>
      <c r="F126" s="102">
        <f t="shared" si="7"/>
        <v>0</v>
      </c>
      <c r="G126" s="102">
        <f t="shared" si="8"/>
        <v>0</v>
      </c>
      <c r="H126" s="51"/>
      <c r="L126" s="39" t="s">
        <v>174</v>
      </c>
      <c r="M126" s="20"/>
    </row>
    <row r="127" spans="1:14" x14ac:dyDescent="0.3">
      <c r="A127" s="22" t="s">
        <v>176</v>
      </c>
      <c r="B127" s="39" t="s">
        <v>174</v>
      </c>
      <c r="C127" s="182">
        <v>0</v>
      </c>
      <c r="D127" s="182">
        <v>0</v>
      </c>
      <c r="E127" s="39"/>
      <c r="F127" s="102">
        <f t="shared" si="7"/>
        <v>0</v>
      </c>
      <c r="G127" s="102">
        <f t="shared" si="8"/>
        <v>0</v>
      </c>
      <c r="H127" s="20"/>
      <c r="L127" s="39" t="s">
        <v>1096</v>
      </c>
      <c r="M127" s="20"/>
    </row>
    <row r="128" spans="1:14" x14ac:dyDescent="0.3">
      <c r="A128" s="22" t="s">
        <v>1098</v>
      </c>
      <c r="B128" s="39" t="s">
        <v>1096</v>
      </c>
      <c r="C128" s="182">
        <v>0</v>
      </c>
      <c r="D128" s="182">
        <v>0</v>
      </c>
      <c r="E128" s="39"/>
      <c r="F128" s="102">
        <f t="shared" si="7"/>
        <v>0</v>
      </c>
      <c r="G128" s="102">
        <f t="shared" si="8"/>
        <v>0</v>
      </c>
      <c r="H128" s="20"/>
      <c r="L128" s="20"/>
      <c r="M128" s="20"/>
    </row>
    <row r="129" spans="1:14" x14ac:dyDescent="0.3">
      <c r="A129" s="22" t="s">
        <v>1101</v>
      </c>
      <c r="B129" s="39" t="s">
        <v>86</v>
      </c>
      <c r="C129" s="182">
        <v>0</v>
      </c>
      <c r="D129" s="182">
        <v>0</v>
      </c>
      <c r="E129" s="39"/>
      <c r="F129" s="102">
        <f t="shared" si="7"/>
        <v>0</v>
      </c>
      <c r="G129" s="102">
        <f t="shared" si="8"/>
        <v>0</v>
      </c>
      <c r="H129" s="20"/>
      <c r="L129" s="20"/>
      <c r="M129" s="20"/>
    </row>
    <row r="130" spans="1:14" outlineLevel="1" x14ac:dyDescent="0.3">
      <c r="A130" s="22" t="s">
        <v>2178</v>
      </c>
      <c r="B130" s="55" t="s">
        <v>88</v>
      </c>
      <c r="C130" s="96">
        <f>SUM(C112:C129)</f>
        <v>7708.9538899999998</v>
      </c>
      <c r="D130" s="96">
        <f>SUM(D112:D129)</f>
        <v>7708.9538899999998</v>
      </c>
      <c r="E130" s="39"/>
      <c r="F130" s="95">
        <f>SUM(F112:F129)</f>
        <v>1</v>
      </c>
      <c r="G130" s="95">
        <f>SUM(G112:G129)</f>
        <v>1</v>
      </c>
      <c r="H130" s="20"/>
      <c r="L130" s="20"/>
      <c r="M130" s="20"/>
    </row>
    <row r="131" spans="1:14" outlineLevel="1" x14ac:dyDescent="0.3">
      <c r="A131" s="22" t="s">
        <v>177</v>
      </c>
      <c r="B131" s="50" t="s">
        <v>90</v>
      </c>
      <c r="C131" s="96"/>
      <c r="D131" s="96"/>
      <c r="E131" s="39"/>
      <c r="F131" s="102">
        <f t="shared" ref="F131:F136" si="9">IF($C$130=0,"",IF(C131="[for completion]","",C131/$C$130))</f>
        <v>0</v>
      </c>
      <c r="G131" s="102">
        <f t="shared" ref="G131:G136" si="10">IF($D$130=0,"",IF(D131="[for completion]","",D131/$D$130))</f>
        <v>0</v>
      </c>
      <c r="H131" s="20"/>
      <c r="L131" s="20"/>
      <c r="M131" s="20"/>
    </row>
    <row r="132" spans="1:14" outlineLevel="1" x14ac:dyDescent="0.3">
      <c r="A132" s="22" t="s">
        <v>178</v>
      </c>
      <c r="B132" s="50" t="s">
        <v>90</v>
      </c>
      <c r="C132" s="96"/>
      <c r="D132" s="96"/>
      <c r="E132" s="39"/>
      <c r="F132" s="102">
        <f t="shared" si="9"/>
        <v>0</v>
      </c>
      <c r="G132" s="102">
        <f t="shared" si="10"/>
        <v>0</v>
      </c>
      <c r="H132" s="20"/>
      <c r="L132" s="20"/>
      <c r="M132" s="20"/>
    </row>
    <row r="133" spans="1:14" outlineLevel="1" x14ac:dyDescent="0.3">
      <c r="A133" s="22" t="s">
        <v>179</v>
      </c>
      <c r="B133" s="50" t="s">
        <v>90</v>
      </c>
      <c r="C133" s="96"/>
      <c r="D133" s="96"/>
      <c r="E133" s="39"/>
      <c r="F133" s="102">
        <f t="shared" si="9"/>
        <v>0</v>
      </c>
      <c r="G133" s="102">
        <f t="shared" si="10"/>
        <v>0</v>
      </c>
      <c r="H133" s="20"/>
      <c r="L133" s="20"/>
      <c r="M133" s="20"/>
    </row>
    <row r="134" spans="1:14" outlineLevel="1" x14ac:dyDescent="0.3">
      <c r="A134" s="22" t="s">
        <v>180</v>
      </c>
      <c r="B134" s="50" t="s">
        <v>90</v>
      </c>
      <c r="C134" s="96"/>
      <c r="D134" s="96"/>
      <c r="E134" s="39"/>
      <c r="F134" s="102">
        <f t="shared" si="9"/>
        <v>0</v>
      </c>
      <c r="G134" s="102">
        <f t="shared" si="10"/>
        <v>0</v>
      </c>
      <c r="H134" s="20"/>
      <c r="L134" s="20"/>
      <c r="M134" s="20"/>
    </row>
    <row r="135" spans="1:14" outlineLevel="1" x14ac:dyDescent="0.3">
      <c r="A135" s="22" t="s">
        <v>181</v>
      </c>
      <c r="B135" s="50" t="s">
        <v>90</v>
      </c>
      <c r="C135" s="96"/>
      <c r="D135" s="96"/>
      <c r="E135" s="39"/>
      <c r="F135" s="102">
        <f t="shared" si="9"/>
        <v>0</v>
      </c>
      <c r="G135" s="102">
        <f t="shared" si="10"/>
        <v>0</v>
      </c>
      <c r="H135" s="20"/>
      <c r="L135" s="20"/>
      <c r="M135" s="20"/>
    </row>
    <row r="136" spans="1:14" outlineLevel="1" x14ac:dyDescent="0.3">
      <c r="A136" s="22" t="s">
        <v>182</v>
      </c>
      <c r="B136" s="50" t="s">
        <v>90</v>
      </c>
      <c r="C136" s="96"/>
      <c r="D136" s="96"/>
      <c r="E136" s="39"/>
      <c r="F136" s="102">
        <f t="shared" si="9"/>
        <v>0</v>
      </c>
      <c r="G136" s="102">
        <f t="shared" si="10"/>
        <v>0</v>
      </c>
      <c r="H136" s="20"/>
      <c r="L136" s="20"/>
      <c r="M136" s="20"/>
    </row>
    <row r="137" spans="1:14" ht="15" customHeight="1" x14ac:dyDescent="0.3">
      <c r="A137" s="41"/>
      <c r="B137" s="42" t="s">
        <v>183</v>
      </c>
      <c r="C137" s="44" t="s">
        <v>148</v>
      </c>
      <c r="D137" s="44" t="s">
        <v>149</v>
      </c>
      <c r="E137" s="43"/>
      <c r="F137" s="44" t="s">
        <v>150</v>
      </c>
      <c r="G137" s="44" t="s">
        <v>151</v>
      </c>
      <c r="H137" s="20"/>
      <c r="L137" s="20"/>
      <c r="M137" s="20"/>
    </row>
    <row r="138" spans="1:14" s="57" customFormat="1" x14ac:dyDescent="0.3">
      <c r="A138" s="22" t="s">
        <v>184</v>
      </c>
      <c r="B138" s="39" t="s">
        <v>153</v>
      </c>
      <c r="C138" s="96">
        <v>1389.2847939999999</v>
      </c>
      <c r="D138" s="96">
        <v>0</v>
      </c>
      <c r="E138" s="47"/>
      <c r="F138" s="102">
        <f t="shared" ref="F138:F155" si="11">IF($C$156=0,"",IF(C138="[for completion]","",IF(C138="","",C138/$C$156)))</f>
        <v>0.27569086701631651</v>
      </c>
      <c r="G138" s="102">
        <f t="shared" ref="G138:G155" si="12">IF($D$156=0,"",IF(D138="[for completion]","",IF(D138="","",D138/$D$156)))</f>
        <v>0</v>
      </c>
      <c r="H138" s="20"/>
      <c r="I138" s="22"/>
      <c r="J138" s="22"/>
      <c r="K138" s="22"/>
      <c r="L138" s="20"/>
      <c r="M138" s="20"/>
      <c r="N138" s="20"/>
    </row>
    <row r="139" spans="1:14" s="57" customFormat="1" x14ac:dyDescent="0.3">
      <c r="A139" s="22" t="s">
        <v>185</v>
      </c>
      <c r="B139" s="39" t="s">
        <v>1092</v>
      </c>
      <c r="C139" s="96">
        <v>0</v>
      </c>
      <c r="D139" s="96">
        <v>0</v>
      </c>
      <c r="E139" s="47"/>
      <c r="F139" s="102">
        <f t="shared" si="11"/>
        <v>0</v>
      </c>
      <c r="G139" s="102">
        <f t="shared" si="12"/>
        <v>0</v>
      </c>
      <c r="H139" s="20"/>
      <c r="I139" s="22"/>
      <c r="J139" s="22"/>
      <c r="K139" s="22"/>
      <c r="L139" s="20"/>
      <c r="M139" s="20"/>
      <c r="N139" s="20"/>
    </row>
    <row r="140" spans="1:14" s="57" customFormat="1" x14ac:dyDescent="0.3">
      <c r="A140" s="22" t="s">
        <v>186</v>
      </c>
      <c r="B140" s="39" t="s">
        <v>162</v>
      </c>
      <c r="C140" s="96">
        <v>0</v>
      </c>
      <c r="D140" s="96">
        <v>0</v>
      </c>
      <c r="E140" s="47"/>
      <c r="F140" s="102">
        <f t="shared" si="11"/>
        <v>0</v>
      </c>
      <c r="G140" s="102">
        <f t="shared" si="12"/>
        <v>0</v>
      </c>
      <c r="H140" s="20"/>
      <c r="I140" s="22"/>
      <c r="J140" s="22"/>
      <c r="K140" s="22"/>
      <c r="L140" s="20"/>
      <c r="M140" s="20"/>
      <c r="N140" s="20"/>
    </row>
    <row r="141" spans="1:14" s="57" customFormat="1" x14ac:dyDescent="0.3">
      <c r="A141" s="22" t="s">
        <v>187</v>
      </c>
      <c r="B141" s="39" t="s">
        <v>1093</v>
      </c>
      <c r="C141" s="96">
        <v>0</v>
      </c>
      <c r="D141" s="96">
        <v>0</v>
      </c>
      <c r="E141" s="47"/>
      <c r="F141" s="102">
        <f t="shared" si="11"/>
        <v>0</v>
      </c>
      <c r="G141" s="102">
        <f t="shared" si="12"/>
        <v>0</v>
      </c>
      <c r="H141" s="20"/>
      <c r="I141" s="22"/>
      <c r="J141" s="22"/>
      <c r="K141" s="22"/>
      <c r="L141" s="20"/>
      <c r="M141" s="20"/>
      <c r="N141" s="20"/>
    </row>
    <row r="142" spans="1:14" s="57" customFormat="1" x14ac:dyDescent="0.3">
      <c r="A142" s="22" t="s">
        <v>188</v>
      </c>
      <c r="B142" s="39" t="s">
        <v>1094</v>
      </c>
      <c r="C142" s="96">
        <v>0</v>
      </c>
      <c r="D142" s="96">
        <v>0</v>
      </c>
      <c r="E142" s="47"/>
      <c r="F142" s="102">
        <f t="shared" si="11"/>
        <v>0</v>
      </c>
      <c r="G142" s="102">
        <f t="shared" si="12"/>
        <v>0</v>
      </c>
      <c r="H142" s="20"/>
      <c r="I142" s="22"/>
      <c r="J142" s="22"/>
      <c r="K142" s="22"/>
      <c r="L142" s="20"/>
      <c r="M142" s="20"/>
      <c r="N142" s="20"/>
    </row>
    <row r="143" spans="1:14" s="57" customFormat="1" x14ac:dyDescent="0.3">
      <c r="A143" s="22" t="s">
        <v>189</v>
      </c>
      <c r="B143" s="39" t="s">
        <v>164</v>
      </c>
      <c r="C143" s="96">
        <v>0</v>
      </c>
      <c r="D143" s="96">
        <v>0</v>
      </c>
      <c r="E143" s="39"/>
      <c r="F143" s="102">
        <f t="shared" si="11"/>
        <v>0</v>
      </c>
      <c r="G143" s="102">
        <f t="shared" si="12"/>
        <v>0</v>
      </c>
      <c r="H143" s="20"/>
      <c r="I143" s="22"/>
      <c r="J143" s="22"/>
      <c r="K143" s="22"/>
      <c r="L143" s="20"/>
      <c r="M143" s="20"/>
      <c r="N143" s="20"/>
    </row>
    <row r="144" spans="1:14" x14ac:dyDescent="0.3">
      <c r="A144" s="22" t="s">
        <v>190</v>
      </c>
      <c r="B144" s="39" t="s">
        <v>166</v>
      </c>
      <c r="C144" s="96">
        <v>0</v>
      </c>
      <c r="D144" s="96">
        <v>0</v>
      </c>
      <c r="E144" s="39"/>
      <c r="F144" s="102">
        <f t="shared" si="11"/>
        <v>0</v>
      </c>
      <c r="G144" s="102">
        <f t="shared" si="12"/>
        <v>0</v>
      </c>
      <c r="H144" s="20"/>
      <c r="L144" s="20"/>
      <c r="M144" s="20"/>
    </row>
    <row r="145" spans="1:14" x14ac:dyDescent="0.3">
      <c r="A145" s="22" t="s">
        <v>191</v>
      </c>
      <c r="B145" s="39" t="s">
        <v>1095</v>
      </c>
      <c r="C145" s="96">
        <v>3650</v>
      </c>
      <c r="D145" s="182">
        <v>5039.2847940000001</v>
      </c>
      <c r="E145" s="39"/>
      <c r="F145" s="102">
        <f t="shared" si="11"/>
        <v>0.72430913298368349</v>
      </c>
      <c r="G145" s="102">
        <f t="shared" si="12"/>
        <v>1</v>
      </c>
      <c r="H145" s="20"/>
      <c r="L145" s="20"/>
      <c r="M145" s="20"/>
      <c r="N145" s="51"/>
    </row>
    <row r="146" spans="1:14" x14ac:dyDescent="0.3">
      <c r="A146" s="22" t="s">
        <v>192</v>
      </c>
      <c r="B146" s="39" t="s">
        <v>168</v>
      </c>
      <c r="C146" s="96">
        <v>0</v>
      </c>
      <c r="D146" s="96">
        <v>0</v>
      </c>
      <c r="E146" s="39"/>
      <c r="F146" s="102">
        <f t="shared" si="11"/>
        <v>0</v>
      </c>
      <c r="G146" s="102">
        <f t="shared" si="12"/>
        <v>0</v>
      </c>
      <c r="H146" s="20"/>
      <c r="L146" s="20"/>
      <c r="M146" s="20"/>
      <c r="N146" s="51"/>
    </row>
    <row r="147" spans="1:14" x14ac:dyDescent="0.3">
      <c r="A147" s="22" t="s">
        <v>193</v>
      </c>
      <c r="B147" s="22" t="s">
        <v>2177</v>
      </c>
      <c r="C147" s="96">
        <v>0</v>
      </c>
      <c r="D147" s="96">
        <v>0</v>
      </c>
      <c r="F147" s="102">
        <f t="shared" si="11"/>
        <v>0</v>
      </c>
      <c r="G147" s="102">
        <f t="shared" si="12"/>
        <v>0</v>
      </c>
      <c r="H147" s="20"/>
      <c r="L147" s="20"/>
      <c r="M147" s="20"/>
      <c r="N147" s="51"/>
    </row>
    <row r="148" spans="1:14" x14ac:dyDescent="0.3">
      <c r="A148" s="22" t="s">
        <v>194</v>
      </c>
      <c r="B148" s="39" t="s">
        <v>1102</v>
      </c>
      <c r="C148" s="96">
        <v>0</v>
      </c>
      <c r="D148" s="96">
        <v>0</v>
      </c>
      <c r="E148" s="39"/>
      <c r="F148" s="102">
        <f t="shared" si="11"/>
        <v>0</v>
      </c>
      <c r="G148" s="102">
        <f t="shared" si="12"/>
        <v>0</v>
      </c>
      <c r="H148" s="20"/>
      <c r="L148" s="20"/>
      <c r="M148" s="20"/>
      <c r="N148" s="51"/>
    </row>
    <row r="149" spans="1:14" x14ac:dyDescent="0.3">
      <c r="A149" s="22" t="s">
        <v>195</v>
      </c>
      <c r="B149" s="39" t="s">
        <v>170</v>
      </c>
      <c r="C149" s="96">
        <v>0</v>
      </c>
      <c r="D149" s="96">
        <v>0</v>
      </c>
      <c r="E149" s="39"/>
      <c r="F149" s="102">
        <f t="shared" si="11"/>
        <v>0</v>
      </c>
      <c r="G149" s="102">
        <f t="shared" si="12"/>
        <v>0</v>
      </c>
      <c r="H149" s="20"/>
      <c r="L149" s="20"/>
      <c r="M149" s="20"/>
      <c r="N149" s="51"/>
    </row>
    <row r="150" spans="1:14" x14ac:dyDescent="0.3">
      <c r="A150" s="22" t="s">
        <v>196</v>
      </c>
      <c r="B150" s="39" t="s">
        <v>157</v>
      </c>
      <c r="C150" s="96">
        <v>0</v>
      </c>
      <c r="D150" s="96">
        <v>0</v>
      </c>
      <c r="E150" s="39"/>
      <c r="F150" s="102">
        <f t="shared" si="11"/>
        <v>0</v>
      </c>
      <c r="G150" s="102">
        <f t="shared" si="12"/>
        <v>0</v>
      </c>
      <c r="H150" s="20"/>
      <c r="L150" s="20"/>
      <c r="M150" s="20"/>
      <c r="N150" s="51"/>
    </row>
    <row r="151" spans="1:14" x14ac:dyDescent="0.3">
      <c r="A151" s="22" t="s">
        <v>197</v>
      </c>
      <c r="B151" s="18" t="s">
        <v>1097</v>
      </c>
      <c r="C151" s="96">
        <v>0</v>
      </c>
      <c r="D151" s="96">
        <v>0</v>
      </c>
      <c r="E151" s="39"/>
      <c r="F151" s="102">
        <f t="shared" si="11"/>
        <v>0</v>
      </c>
      <c r="G151" s="102">
        <f t="shared" si="12"/>
        <v>0</v>
      </c>
      <c r="H151" s="20"/>
      <c r="L151" s="20"/>
      <c r="M151" s="20"/>
      <c r="N151" s="51"/>
    </row>
    <row r="152" spans="1:14" x14ac:dyDescent="0.3">
      <c r="A152" s="22" t="s">
        <v>198</v>
      </c>
      <c r="B152" s="39" t="s">
        <v>172</v>
      </c>
      <c r="C152" s="96">
        <v>0</v>
      </c>
      <c r="D152" s="96">
        <v>0</v>
      </c>
      <c r="E152" s="39"/>
      <c r="F152" s="102">
        <f t="shared" si="11"/>
        <v>0</v>
      </c>
      <c r="G152" s="102">
        <f t="shared" si="12"/>
        <v>0</v>
      </c>
      <c r="H152" s="20"/>
      <c r="L152" s="20"/>
      <c r="M152" s="20"/>
      <c r="N152" s="51"/>
    </row>
    <row r="153" spans="1:14" x14ac:dyDescent="0.3">
      <c r="A153" s="22" t="s">
        <v>199</v>
      </c>
      <c r="B153" s="39" t="s">
        <v>174</v>
      </c>
      <c r="C153" s="96">
        <v>0</v>
      </c>
      <c r="D153" s="96">
        <v>0</v>
      </c>
      <c r="E153" s="39"/>
      <c r="F153" s="102">
        <f t="shared" si="11"/>
        <v>0</v>
      </c>
      <c r="G153" s="102">
        <f t="shared" si="12"/>
        <v>0</v>
      </c>
      <c r="H153" s="20"/>
      <c r="L153" s="20"/>
      <c r="M153" s="20"/>
      <c r="N153" s="51"/>
    </row>
    <row r="154" spans="1:14" x14ac:dyDescent="0.3">
      <c r="A154" s="22" t="s">
        <v>1099</v>
      </c>
      <c r="B154" s="39" t="s">
        <v>1096</v>
      </c>
      <c r="C154" s="96">
        <v>0</v>
      </c>
      <c r="D154" s="96">
        <v>0</v>
      </c>
      <c r="E154" s="39"/>
      <c r="F154" s="102">
        <f t="shared" si="11"/>
        <v>0</v>
      </c>
      <c r="G154" s="102">
        <f t="shared" si="12"/>
        <v>0</v>
      </c>
      <c r="H154" s="20"/>
      <c r="L154" s="20"/>
      <c r="M154" s="20"/>
      <c r="N154" s="51"/>
    </row>
    <row r="155" spans="1:14" x14ac:dyDescent="0.3">
      <c r="A155" s="22" t="s">
        <v>1103</v>
      </c>
      <c r="B155" s="39" t="s">
        <v>86</v>
      </c>
      <c r="C155" s="96">
        <v>0</v>
      </c>
      <c r="D155" s="96">
        <v>0</v>
      </c>
      <c r="E155" s="39"/>
      <c r="F155" s="102">
        <f t="shared" si="11"/>
        <v>0</v>
      </c>
      <c r="G155" s="102">
        <f t="shared" si="12"/>
        <v>0</v>
      </c>
      <c r="H155" s="20"/>
      <c r="L155" s="20"/>
      <c r="M155" s="20"/>
      <c r="N155" s="51"/>
    </row>
    <row r="156" spans="1:14" outlineLevel="1" x14ac:dyDescent="0.3">
      <c r="A156" s="22" t="s">
        <v>2179</v>
      </c>
      <c r="B156" s="55" t="s">
        <v>88</v>
      </c>
      <c r="C156" s="96">
        <f>SUM(C138:C155)</f>
        <v>5039.2847940000001</v>
      </c>
      <c r="D156" s="96">
        <f>SUM(D138:D155)</f>
        <v>5039.2847940000001</v>
      </c>
      <c r="E156" s="39"/>
      <c r="F156" s="95">
        <f>SUM(F138:F155)</f>
        <v>1</v>
      </c>
      <c r="G156" s="95">
        <f>SUM(G138:G155)</f>
        <v>1</v>
      </c>
      <c r="H156" s="20"/>
      <c r="L156" s="20"/>
      <c r="M156" s="20"/>
      <c r="N156" s="51"/>
    </row>
    <row r="157" spans="1:14" outlineLevel="1" x14ac:dyDescent="0.3">
      <c r="A157" s="22" t="s">
        <v>200</v>
      </c>
      <c r="B157" s="50" t="s">
        <v>90</v>
      </c>
      <c r="C157" s="96"/>
      <c r="D157" s="96"/>
      <c r="E157" s="39"/>
      <c r="F157" s="102" t="str">
        <f t="shared" ref="F157:F162" si="13">IF($C$156=0,"",IF(C157="[for completion]","",IF(C157="","",C157/$C$156)))</f>
        <v/>
      </c>
      <c r="G157" s="102" t="str">
        <f t="shared" ref="G157:G162" si="14">IF($D$156=0,"",IF(D157="[for completion]","",IF(D157="","",D157/$D$156)))</f>
        <v/>
      </c>
      <c r="H157" s="20"/>
      <c r="L157" s="20"/>
      <c r="M157" s="20"/>
      <c r="N157" s="51"/>
    </row>
    <row r="158" spans="1:14" outlineLevel="1" x14ac:dyDescent="0.3">
      <c r="A158" s="22" t="s">
        <v>201</v>
      </c>
      <c r="B158" s="50" t="s">
        <v>90</v>
      </c>
      <c r="C158" s="96"/>
      <c r="D158" s="96"/>
      <c r="E158" s="39"/>
      <c r="F158" s="102" t="str">
        <f t="shared" si="13"/>
        <v/>
      </c>
      <c r="G158" s="102" t="str">
        <f t="shared" si="14"/>
        <v/>
      </c>
      <c r="H158" s="20"/>
      <c r="L158" s="20"/>
      <c r="M158" s="20"/>
      <c r="N158" s="51"/>
    </row>
    <row r="159" spans="1:14" outlineLevel="1" x14ac:dyDescent="0.3">
      <c r="A159" s="22" t="s">
        <v>202</v>
      </c>
      <c r="B159" s="50" t="s">
        <v>90</v>
      </c>
      <c r="C159" s="96"/>
      <c r="D159" s="96"/>
      <c r="E159" s="39"/>
      <c r="F159" s="102" t="str">
        <f t="shared" si="13"/>
        <v/>
      </c>
      <c r="G159" s="102" t="str">
        <f t="shared" si="14"/>
        <v/>
      </c>
      <c r="H159" s="20"/>
      <c r="L159" s="20"/>
      <c r="M159" s="20"/>
      <c r="N159" s="51"/>
    </row>
    <row r="160" spans="1:14" outlineLevel="1" x14ac:dyDescent="0.3">
      <c r="A160" s="22" t="s">
        <v>203</v>
      </c>
      <c r="B160" s="50" t="s">
        <v>90</v>
      </c>
      <c r="C160" s="96"/>
      <c r="D160" s="96"/>
      <c r="E160" s="39"/>
      <c r="F160" s="102" t="str">
        <f t="shared" si="13"/>
        <v/>
      </c>
      <c r="G160" s="102" t="str">
        <f t="shared" si="14"/>
        <v/>
      </c>
      <c r="H160" s="20"/>
      <c r="L160" s="20"/>
      <c r="M160" s="20"/>
      <c r="N160" s="51"/>
    </row>
    <row r="161" spans="1:14" outlineLevel="1" x14ac:dyDescent="0.3">
      <c r="A161" s="22" t="s">
        <v>204</v>
      </c>
      <c r="B161" s="50" t="s">
        <v>90</v>
      </c>
      <c r="C161" s="96"/>
      <c r="D161" s="96"/>
      <c r="E161" s="39"/>
      <c r="F161" s="102" t="str">
        <f t="shared" si="13"/>
        <v/>
      </c>
      <c r="G161" s="102" t="str">
        <f t="shared" si="14"/>
        <v/>
      </c>
      <c r="H161" s="20"/>
      <c r="L161" s="20"/>
      <c r="M161" s="20"/>
      <c r="N161" s="51"/>
    </row>
    <row r="162" spans="1:14" outlineLevel="1" x14ac:dyDescent="0.3">
      <c r="A162" s="22" t="s">
        <v>205</v>
      </c>
      <c r="B162" s="50" t="s">
        <v>90</v>
      </c>
      <c r="C162" s="96"/>
      <c r="D162" s="96"/>
      <c r="E162" s="39"/>
      <c r="F162" s="102" t="str">
        <f t="shared" si="13"/>
        <v/>
      </c>
      <c r="G162" s="102" t="str">
        <f t="shared" si="14"/>
        <v/>
      </c>
      <c r="H162" s="20"/>
      <c r="L162" s="20"/>
      <c r="M162" s="20"/>
      <c r="N162" s="51"/>
    </row>
    <row r="163" spans="1:14" ht="15" customHeight="1" x14ac:dyDescent="0.3">
      <c r="A163" s="41"/>
      <c r="B163" s="42" t="s">
        <v>206</v>
      </c>
      <c r="C163" s="82" t="s">
        <v>148</v>
      </c>
      <c r="D163" s="82" t="s">
        <v>149</v>
      </c>
      <c r="E163" s="43"/>
      <c r="F163" s="82" t="s">
        <v>150</v>
      </c>
      <c r="G163" s="82" t="s">
        <v>151</v>
      </c>
      <c r="H163" s="20"/>
      <c r="L163" s="20"/>
      <c r="M163" s="20"/>
      <c r="N163" s="51"/>
    </row>
    <row r="164" spans="1:14" x14ac:dyDescent="0.3">
      <c r="A164" s="22" t="s">
        <v>208</v>
      </c>
      <c r="B164" s="20" t="s">
        <v>209</v>
      </c>
      <c r="C164" s="96">
        <v>2089.2847940000001</v>
      </c>
      <c r="D164" s="96">
        <v>0</v>
      </c>
      <c r="E164" s="59"/>
      <c r="F164" s="102">
        <f>IF($C$167=0,"",IF(C164="[for completion]","",IF(C164="","",C164/$C$167)))</f>
        <v>0.4145994678625024</v>
      </c>
      <c r="G164" s="102">
        <f>IF($D$167=0,"",IF(D164="[for completion]","",IF(D164="","",D164/$D$167)))</f>
        <v>0</v>
      </c>
      <c r="H164" s="20"/>
      <c r="L164" s="20"/>
      <c r="M164" s="20"/>
      <c r="N164" s="51"/>
    </row>
    <row r="165" spans="1:14" x14ac:dyDescent="0.3">
      <c r="A165" s="22" t="s">
        <v>210</v>
      </c>
      <c r="B165" s="20" t="s">
        <v>211</v>
      </c>
      <c r="C165" s="96">
        <v>2950</v>
      </c>
      <c r="D165" s="96">
        <v>5039.2847940000001</v>
      </c>
      <c r="E165" s="59"/>
      <c r="F165" s="102">
        <f>IF($C$167=0,"",IF(C165="[for completion]","",IF(C165="","",C165/$C$167)))</f>
        <v>0.58540053213749754</v>
      </c>
      <c r="G165" s="102">
        <f>IF($D$167=0,"",IF(D165="[for completion]","",IF(D165="","",D165/$D$167)))</f>
        <v>1</v>
      </c>
      <c r="H165" s="20"/>
      <c r="L165" s="20"/>
      <c r="M165" s="20"/>
      <c r="N165" s="51"/>
    </row>
    <row r="166" spans="1:14" x14ac:dyDescent="0.3">
      <c r="A166" s="22" t="s">
        <v>212</v>
      </c>
      <c r="B166" s="20" t="s">
        <v>86</v>
      </c>
      <c r="C166" s="96">
        <v>0</v>
      </c>
      <c r="D166" s="96">
        <v>0</v>
      </c>
      <c r="E166" s="59"/>
      <c r="F166" s="102">
        <f>IF($C$167=0,"",IF(C166="[for completion]","",IF(C166="","",C166/$C$167)))</f>
        <v>0</v>
      </c>
      <c r="G166" s="102">
        <f>IF($D$167=0,"",IF(D166="[for completion]","",IF(D166="","",D166/$D$167)))</f>
        <v>0</v>
      </c>
      <c r="H166" s="20"/>
      <c r="L166" s="20"/>
      <c r="M166" s="20"/>
      <c r="N166" s="51"/>
    </row>
    <row r="167" spans="1:14" x14ac:dyDescent="0.3">
      <c r="A167" s="22" t="s">
        <v>213</v>
      </c>
      <c r="B167" s="60" t="s">
        <v>88</v>
      </c>
      <c r="C167" s="105">
        <f>SUM(C164:C166)</f>
        <v>5039.2847940000001</v>
      </c>
      <c r="D167" s="105">
        <f>SUM(D164:D166)</f>
        <v>5039.2847940000001</v>
      </c>
      <c r="E167" s="59"/>
      <c r="F167" s="104">
        <f>SUM(F164:F166)</f>
        <v>1</v>
      </c>
      <c r="G167" s="104">
        <f>SUM(G164:G166)</f>
        <v>1</v>
      </c>
      <c r="H167" s="20"/>
      <c r="L167" s="20"/>
      <c r="M167" s="20"/>
      <c r="N167" s="51"/>
    </row>
    <row r="168" spans="1:14" outlineLevel="1" x14ac:dyDescent="0.3">
      <c r="A168" s="22" t="s">
        <v>214</v>
      </c>
      <c r="B168" s="60"/>
      <c r="C168" s="105"/>
      <c r="D168" s="105"/>
      <c r="E168" s="59"/>
      <c r="F168" s="59"/>
      <c r="G168" s="18"/>
      <c r="H168" s="20"/>
      <c r="L168" s="20"/>
      <c r="M168" s="20"/>
      <c r="N168" s="51"/>
    </row>
    <row r="169" spans="1:14" outlineLevel="1" x14ac:dyDescent="0.3">
      <c r="A169" s="22" t="s">
        <v>215</v>
      </c>
      <c r="B169" s="60"/>
      <c r="C169" s="105"/>
      <c r="D169" s="105"/>
      <c r="E169" s="59"/>
      <c r="F169" s="59"/>
      <c r="G169" s="18"/>
      <c r="H169" s="20"/>
      <c r="L169" s="20"/>
      <c r="M169" s="20"/>
      <c r="N169" s="51"/>
    </row>
    <row r="170" spans="1:14" outlineLevel="1" x14ac:dyDescent="0.3">
      <c r="A170" s="22" t="s">
        <v>216</v>
      </c>
      <c r="B170" s="60"/>
      <c r="C170" s="105"/>
      <c r="D170" s="105"/>
      <c r="E170" s="59"/>
      <c r="F170" s="59"/>
      <c r="G170" s="18"/>
      <c r="H170" s="20"/>
      <c r="L170" s="20"/>
      <c r="M170" s="20"/>
      <c r="N170" s="51"/>
    </row>
    <row r="171" spans="1:14" outlineLevel="1" x14ac:dyDescent="0.3">
      <c r="A171" s="22" t="s">
        <v>217</v>
      </c>
      <c r="B171" s="60"/>
      <c r="C171" s="105"/>
      <c r="D171" s="105"/>
      <c r="E171" s="59"/>
      <c r="F171" s="59"/>
      <c r="G171" s="18"/>
      <c r="H171" s="20"/>
      <c r="L171" s="20"/>
      <c r="M171" s="20"/>
      <c r="N171" s="51"/>
    </row>
    <row r="172" spans="1:14" outlineLevel="1" x14ac:dyDescent="0.3">
      <c r="A172" s="22" t="s">
        <v>218</v>
      </c>
      <c r="B172" s="60"/>
      <c r="C172" s="105"/>
      <c r="D172" s="105"/>
      <c r="E172" s="59"/>
      <c r="F172" s="59"/>
      <c r="G172" s="18"/>
      <c r="H172" s="20"/>
      <c r="L172" s="20"/>
      <c r="M172" s="20"/>
      <c r="N172" s="51"/>
    </row>
    <row r="173" spans="1:14" ht="15" customHeight="1" x14ac:dyDescent="0.3">
      <c r="A173" s="41"/>
      <c r="B173" s="42" t="s">
        <v>219</v>
      </c>
      <c r="C173" s="41" t="s">
        <v>58</v>
      </c>
      <c r="D173" s="41"/>
      <c r="E173" s="43"/>
      <c r="F173" s="44" t="s">
        <v>220</v>
      </c>
      <c r="G173" s="44"/>
      <c r="H173" s="20"/>
      <c r="L173" s="20"/>
      <c r="M173" s="20"/>
      <c r="N173" s="51"/>
    </row>
    <row r="174" spans="1:14" ht="15" customHeight="1" x14ac:dyDescent="0.3">
      <c r="A174" s="22" t="s">
        <v>221</v>
      </c>
      <c r="B174" s="39" t="s">
        <v>222</v>
      </c>
      <c r="C174" s="96">
        <v>0</v>
      </c>
      <c r="D174" s="36"/>
      <c r="E174" s="28"/>
      <c r="F174" s="102" t="str">
        <f>IF($C$179=0,"",IF(C174="[for completion]","",C174/$C$179))</f>
        <v/>
      </c>
      <c r="G174" s="47"/>
      <c r="H174" s="20"/>
      <c r="L174" s="20"/>
      <c r="M174" s="20"/>
      <c r="N174" s="51"/>
    </row>
    <row r="175" spans="1:14" ht="30.75" customHeight="1" x14ac:dyDescent="0.3">
      <c r="A175" s="22" t="s">
        <v>9</v>
      </c>
      <c r="B175" s="39" t="s">
        <v>938</v>
      </c>
      <c r="C175" s="96">
        <v>0</v>
      </c>
      <c r="E175" s="49"/>
      <c r="F175" s="102" t="str">
        <f>IF($C$179=0,"",IF(C175="[for completion]","",C175/$C$179))</f>
        <v/>
      </c>
      <c r="G175" s="47"/>
      <c r="H175" s="20"/>
      <c r="L175" s="20"/>
      <c r="M175" s="20"/>
      <c r="N175" s="51"/>
    </row>
    <row r="176" spans="1:14" x14ac:dyDescent="0.3">
      <c r="A176" s="22" t="s">
        <v>223</v>
      </c>
      <c r="B176" s="39" t="s">
        <v>224</v>
      </c>
      <c r="C176" s="96">
        <v>0</v>
      </c>
      <c r="E176" s="49"/>
      <c r="F176" s="102" t="str">
        <f>IF($C$179=0,"",IF(C176="[for completion]","",C176/$C$179))</f>
        <v/>
      </c>
      <c r="G176" s="47"/>
      <c r="H176" s="20"/>
      <c r="L176" s="20"/>
      <c r="M176" s="20"/>
      <c r="N176" s="51"/>
    </row>
    <row r="177" spans="1:14" x14ac:dyDescent="0.3">
      <c r="A177" s="22" t="s">
        <v>225</v>
      </c>
      <c r="B177" s="39" t="s">
        <v>226</v>
      </c>
      <c r="C177" s="96">
        <v>0</v>
      </c>
      <c r="E177" s="49"/>
      <c r="F177" s="102" t="str">
        <f>IF($C$179=0,"",IF(C177="[for completion]","",C177/$C$179))</f>
        <v/>
      </c>
      <c r="G177" s="47"/>
      <c r="H177" s="20"/>
      <c r="L177" s="20"/>
      <c r="M177" s="20"/>
      <c r="N177" s="51"/>
    </row>
    <row r="178" spans="1:14" x14ac:dyDescent="0.3">
      <c r="A178" s="22" t="s">
        <v>227</v>
      </c>
      <c r="B178" s="39" t="s">
        <v>86</v>
      </c>
      <c r="C178" s="96">
        <v>0</v>
      </c>
      <c r="E178" s="49"/>
      <c r="F178" s="102" t="str">
        <f t="shared" ref="F178:F187" si="15">IF($C$179=0,"",IF(C178="[for completion]","",C178/$C$179))</f>
        <v/>
      </c>
      <c r="G178" s="47"/>
      <c r="H178" s="20"/>
      <c r="L178" s="20"/>
      <c r="M178" s="20"/>
      <c r="N178" s="51"/>
    </row>
    <row r="179" spans="1:14" x14ac:dyDescent="0.3">
      <c r="A179" s="22" t="s">
        <v>10</v>
      </c>
      <c r="B179" s="55" t="s">
        <v>88</v>
      </c>
      <c r="C179" s="98">
        <f>SUM(C174:C178)</f>
        <v>0</v>
      </c>
      <c r="E179" s="49"/>
      <c r="F179" s="103">
        <f>SUM(F174:F178)</f>
        <v>0</v>
      </c>
      <c r="G179" s="47"/>
      <c r="H179" s="20"/>
      <c r="L179" s="20"/>
      <c r="M179" s="20"/>
      <c r="N179" s="51"/>
    </row>
    <row r="180" spans="1:14" outlineLevel="1" x14ac:dyDescent="0.3">
      <c r="A180" s="22" t="s">
        <v>228</v>
      </c>
      <c r="B180" s="61" t="s">
        <v>229</v>
      </c>
      <c r="C180" s="96"/>
      <c r="E180" s="49"/>
      <c r="F180" s="102" t="str">
        <f t="shared" si="15"/>
        <v/>
      </c>
      <c r="G180" s="47"/>
      <c r="H180" s="20"/>
      <c r="L180" s="20"/>
      <c r="M180" s="20"/>
      <c r="N180" s="51"/>
    </row>
    <row r="181" spans="1:14" s="61" customFormat="1" ht="28.8" outlineLevel="1" x14ac:dyDescent="0.3">
      <c r="A181" s="22" t="s">
        <v>230</v>
      </c>
      <c r="B181" s="61" t="s">
        <v>231</v>
      </c>
      <c r="C181" s="106"/>
      <c r="F181" s="102" t="str">
        <f t="shared" si="15"/>
        <v/>
      </c>
    </row>
    <row r="182" spans="1:14" ht="28.8" outlineLevel="1" x14ac:dyDescent="0.3">
      <c r="A182" s="22" t="s">
        <v>232</v>
      </c>
      <c r="B182" s="61" t="s">
        <v>233</v>
      </c>
      <c r="C182" s="96"/>
      <c r="E182" s="49"/>
      <c r="F182" s="102" t="str">
        <f t="shared" si="15"/>
        <v/>
      </c>
      <c r="G182" s="47"/>
      <c r="H182" s="20"/>
      <c r="L182" s="20"/>
      <c r="M182" s="20"/>
      <c r="N182" s="51"/>
    </row>
    <row r="183" spans="1:14" outlineLevel="1" x14ac:dyDescent="0.3">
      <c r="A183" s="22" t="s">
        <v>234</v>
      </c>
      <c r="B183" s="61" t="s">
        <v>235</v>
      </c>
      <c r="C183" s="96"/>
      <c r="E183" s="49"/>
      <c r="F183" s="102" t="str">
        <f t="shared" si="15"/>
        <v/>
      </c>
      <c r="G183" s="47"/>
      <c r="H183" s="20"/>
      <c r="L183" s="20"/>
      <c r="M183" s="20"/>
      <c r="N183" s="51"/>
    </row>
    <row r="184" spans="1:14" s="61" customFormat="1" outlineLevel="1" x14ac:dyDescent="0.3">
      <c r="A184" s="22" t="s">
        <v>236</v>
      </c>
      <c r="B184" s="61" t="s">
        <v>237</v>
      </c>
      <c r="C184" s="106"/>
      <c r="F184" s="102" t="str">
        <f t="shared" si="15"/>
        <v/>
      </c>
    </row>
    <row r="185" spans="1:14" outlineLevel="1" x14ac:dyDescent="0.3">
      <c r="A185" s="22" t="s">
        <v>238</v>
      </c>
      <c r="B185" s="61" t="s">
        <v>239</v>
      </c>
      <c r="C185" s="96"/>
      <c r="E185" s="49"/>
      <c r="F185" s="102" t="str">
        <f t="shared" si="15"/>
        <v/>
      </c>
      <c r="G185" s="47"/>
      <c r="H185" s="20"/>
      <c r="L185" s="20"/>
      <c r="M185" s="20"/>
      <c r="N185" s="51"/>
    </row>
    <row r="186" spans="1:14" outlineLevel="1" x14ac:dyDescent="0.3">
      <c r="A186" s="22" t="s">
        <v>240</v>
      </c>
      <c r="B186" s="61" t="s">
        <v>241</v>
      </c>
      <c r="C186" s="96"/>
      <c r="E186" s="49"/>
      <c r="F186" s="102" t="str">
        <f t="shared" si="15"/>
        <v/>
      </c>
      <c r="G186" s="47"/>
      <c r="H186" s="20"/>
      <c r="L186" s="20"/>
      <c r="M186" s="20"/>
      <c r="N186" s="51"/>
    </row>
    <row r="187" spans="1:14" outlineLevel="1" x14ac:dyDescent="0.3">
      <c r="A187" s="22" t="s">
        <v>242</v>
      </c>
      <c r="B187" s="61" t="s">
        <v>243</v>
      </c>
      <c r="C187" s="96"/>
      <c r="E187" s="49"/>
      <c r="F187" s="102" t="str">
        <f t="shared" si="15"/>
        <v/>
      </c>
      <c r="G187" s="47"/>
      <c r="H187" s="20"/>
      <c r="L187" s="20"/>
      <c r="M187" s="20"/>
      <c r="N187" s="51"/>
    </row>
    <row r="188" spans="1:14" outlineLevel="1" x14ac:dyDescent="0.3">
      <c r="A188" s="22" t="s">
        <v>244</v>
      </c>
      <c r="B188" s="61"/>
      <c r="E188" s="49"/>
      <c r="F188" s="47"/>
      <c r="G188" s="47"/>
      <c r="H188" s="20"/>
      <c r="L188" s="20"/>
      <c r="M188" s="20"/>
      <c r="N188" s="51"/>
    </row>
    <row r="189" spans="1:14" outlineLevel="1" x14ac:dyDescent="0.3">
      <c r="A189" s="22" t="s">
        <v>245</v>
      </c>
      <c r="B189" s="61"/>
      <c r="E189" s="49"/>
      <c r="F189" s="47"/>
      <c r="G189" s="47"/>
      <c r="H189" s="20"/>
      <c r="L189" s="20"/>
      <c r="M189" s="20"/>
      <c r="N189" s="51"/>
    </row>
    <row r="190" spans="1:14" outlineLevel="1" x14ac:dyDescent="0.3">
      <c r="A190" s="22" t="s">
        <v>246</v>
      </c>
      <c r="B190" s="61"/>
      <c r="E190" s="49"/>
      <c r="F190" s="47"/>
      <c r="G190" s="47"/>
      <c r="H190" s="20"/>
      <c r="L190" s="20"/>
      <c r="M190" s="20"/>
      <c r="N190" s="51"/>
    </row>
    <row r="191" spans="1:14" outlineLevel="1" x14ac:dyDescent="0.3">
      <c r="A191" s="22" t="s">
        <v>247</v>
      </c>
      <c r="B191" s="50"/>
      <c r="E191" s="49"/>
      <c r="F191" s="47"/>
      <c r="G191" s="47"/>
      <c r="H191" s="20"/>
      <c r="L191" s="20"/>
      <c r="M191" s="20"/>
      <c r="N191" s="51"/>
    </row>
    <row r="192" spans="1:14" ht="15" customHeight="1" x14ac:dyDescent="0.3">
      <c r="A192" s="41"/>
      <c r="B192" s="42" t="s">
        <v>248</v>
      </c>
      <c r="C192" s="41" t="s">
        <v>58</v>
      </c>
      <c r="D192" s="41"/>
      <c r="E192" s="43"/>
      <c r="F192" s="44" t="s">
        <v>220</v>
      </c>
      <c r="G192" s="44"/>
      <c r="H192" s="20"/>
      <c r="L192" s="20"/>
      <c r="M192" s="20"/>
      <c r="N192" s="51"/>
    </row>
    <row r="193" spans="1:14" x14ac:dyDescent="0.3">
      <c r="A193" s="22" t="s">
        <v>249</v>
      </c>
      <c r="B193" s="39" t="s">
        <v>250</v>
      </c>
      <c r="C193" s="96">
        <v>0</v>
      </c>
      <c r="E193" s="46"/>
      <c r="F193" s="102" t="str">
        <f t="shared" ref="F193:F206" si="16">IF($C$208=0,"",IF(C193="[for completion]","",C193/$C$208))</f>
        <v/>
      </c>
      <c r="G193" s="47"/>
      <c r="H193" s="20"/>
      <c r="L193" s="20"/>
      <c r="M193" s="20"/>
      <c r="N193" s="51"/>
    </row>
    <row r="194" spans="1:14" x14ac:dyDescent="0.3">
      <c r="A194" s="22" t="s">
        <v>251</v>
      </c>
      <c r="B194" s="39" t="s">
        <v>252</v>
      </c>
      <c r="C194" s="96">
        <v>0</v>
      </c>
      <c r="E194" s="49"/>
      <c r="F194" s="102" t="str">
        <f t="shared" si="16"/>
        <v/>
      </c>
      <c r="G194" s="49"/>
      <c r="H194" s="20"/>
      <c r="L194" s="20"/>
      <c r="M194" s="20"/>
      <c r="N194" s="51"/>
    </row>
    <row r="195" spans="1:14" x14ac:dyDescent="0.3">
      <c r="A195" s="22" t="s">
        <v>253</v>
      </c>
      <c r="B195" s="39" t="s">
        <v>254</v>
      </c>
      <c r="C195" s="96">
        <v>0</v>
      </c>
      <c r="E195" s="49"/>
      <c r="F195" s="102" t="str">
        <f t="shared" si="16"/>
        <v/>
      </c>
      <c r="G195" s="49"/>
      <c r="H195" s="20"/>
      <c r="L195" s="20"/>
      <c r="M195" s="20"/>
      <c r="N195" s="51"/>
    </row>
    <row r="196" spans="1:14" x14ac:dyDescent="0.3">
      <c r="A196" s="22" t="s">
        <v>255</v>
      </c>
      <c r="B196" s="39" t="s">
        <v>256</v>
      </c>
      <c r="C196" s="96">
        <v>0</v>
      </c>
      <c r="E196" s="49"/>
      <c r="F196" s="102" t="str">
        <f t="shared" si="16"/>
        <v/>
      </c>
      <c r="G196" s="49"/>
      <c r="H196" s="20"/>
      <c r="L196" s="20"/>
      <c r="M196" s="20"/>
      <c r="N196" s="51"/>
    </row>
    <row r="197" spans="1:14" x14ac:dyDescent="0.3">
      <c r="A197" s="22" t="s">
        <v>257</v>
      </c>
      <c r="B197" s="39" t="s">
        <v>258</v>
      </c>
      <c r="C197" s="96">
        <v>0</v>
      </c>
      <c r="E197" s="49"/>
      <c r="F197" s="102" t="str">
        <f t="shared" si="16"/>
        <v/>
      </c>
      <c r="G197" s="49"/>
      <c r="H197" s="20"/>
      <c r="L197" s="20"/>
      <c r="M197" s="20"/>
      <c r="N197" s="51"/>
    </row>
    <row r="198" spans="1:14" x14ac:dyDescent="0.3">
      <c r="A198" s="22" t="s">
        <v>259</v>
      </c>
      <c r="B198" s="39" t="s">
        <v>260</v>
      </c>
      <c r="C198" s="96">
        <v>0</v>
      </c>
      <c r="E198" s="49"/>
      <c r="F198" s="102" t="str">
        <f t="shared" si="16"/>
        <v/>
      </c>
      <c r="G198" s="49"/>
      <c r="H198" s="20"/>
      <c r="L198" s="20"/>
      <c r="M198" s="20"/>
      <c r="N198" s="51"/>
    </row>
    <row r="199" spans="1:14" x14ac:dyDescent="0.3">
      <c r="A199" s="22" t="s">
        <v>261</v>
      </c>
      <c r="B199" s="39" t="s">
        <v>262</v>
      </c>
      <c r="C199" s="96">
        <v>0</v>
      </c>
      <c r="E199" s="49"/>
      <c r="F199" s="102" t="str">
        <f t="shared" si="16"/>
        <v/>
      </c>
      <c r="G199" s="49"/>
      <c r="H199" s="20"/>
      <c r="L199" s="20"/>
      <c r="M199" s="20"/>
      <c r="N199" s="51"/>
    </row>
    <row r="200" spans="1:14" x14ac:dyDescent="0.3">
      <c r="A200" s="22" t="s">
        <v>263</v>
      </c>
      <c r="B200" s="39" t="s">
        <v>12</v>
      </c>
      <c r="C200" s="96">
        <v>0</v>
      </c>
      <c r="E200" s="49"/>
      <c r="F200" s="102" t="str">
        <f t="shared" si="16"/>
        <v/>
      </c>
      <c r="G200" s="49"/>
      <c r="H200" s="20"/>
      <c r="L200" s="20"/>
      <c r="M200" s="20"/>
      <c r="N200" s="51"/>
    </row>
    <row r="201" spans="1:14" x14ac:dyDescent="0.3">
      <c r="A201" s="22" t="s">
        <v>264</v>
      </c>
      <c r="B201" s="39" t="s">
        <v>265</v>
      </c>
      <c r="C201" s="96">
        <v>0</v>
      </c>
      <c r="E201" s="49"/>
      <c r="F201" s="102" t="str">
        <f t="shared" si="16"/>
        <v/>
      </c>
      <c r="G201" s="49"/>
      <c r="H201" s="20"/>
      <c r="L201" s="20"/>
      <c r="M201" s="20"/>
      <c r="N201" s="51"/>
    </row>
    <row r="202" spans="1:14" x14ac:dyDescent="0.3">
      <c r="A202" s="22" t="s">
        <v>266</v>
      </c>
      <c r="B202" s="39" t="s">
        <v>267</v>
      </c>
      <c r="C202" s="96">
        <v>0</v>
      </c>
      <c r="E202" s="49"/>
      <c r="F202" s="102" t="str">
        <f t="shared" si="16"/>
        <v/>
      </c>
      <c r="G202" s="49"/>
      <c r="H202" s="20"/>
      <c r="L202" s="20"/>
      <c r="M202" s="20"/>
      <c r="N202" s="51"/>
    </row>
    <row r="203" spans="1:14" x14ac:dyDescent="0.3">
      <c r="A203" s="22" t="s">
        <v>268</v>
      </c>
      <c r="B203" s="39" t="s">
        <v>269</v>
      </c>
      <c r="C203" s="96">
        <v>0</v>
      </c>
      <c r="E203" s="49"/>
      <c r="F203" s="102" t="str">
        <f t="shared" si="16"/>
        <v/>
      </c>
      <c r="G203" s="49"/>
      <c r="H203" s="20"/>
      <c r="L203" s="20"/>
      <c r="M203" s="20"/>
      <c r="N203" s="51"/>
    </row>
    <row r="204" spans="1:14" x14ac:dyDescent="0.3">
      <c r="A204" s="22" t="s">
        <v>270</v>
      </c>
      <c r="B204" s="39" t="s">
        <v>271</v>
      </c>
      <c r="C204" s="96">
        <v>0</v>
      </c>
      <c r="E204" s="49"/>
      <c r="F204" s="102" t="str">
        <f t="shared" si="16"/>
        <v/>
      </c>
      <c r="G204" s="49"/>
      <c r="H204" s="20"/>
      <c r="L204" s="20"/>
      <c r="M204" s="20"/>
      <c r="N204" s="51"/>
    </row>
    <row r="205" spans="1:14" x14ac:dyDescent="0.3">
      <c r="A205" s="22" t="s">
        <v>272</v>
      </c>
      <c r="B205" s="39" t="s">
        <v>273</v>
      </c>
      <c r="C205" s="96">
        <v>0</v>
      </c>
      <c r="E205" s="49"/>
      <c r="F205" s="102" t="str">
        <f t="shared" si="16"/>
        <v/>
      </c>
      <c r="G205" s="49"/>
      <c r="H205" s="20"/>
      <c r="L205" s="20"/>
      <c r="M205" s="20"/>
      <c r="N205" s="51"/>
    </row>
    <row r="206" spans="1:14" x14ac:dyDescent="0.3">
      <c r="A206" s="22" t="s">
        <v>274</v>
      </c>
      <c r="B206" s="39" t="s">
        <v>86</v>
      </c>
      <c r="C206" s="96">
        <v>0</v>
      </c>
      <c r="E206" s="49"/>
      <c r="F206" s="102" t="str">
        <f t="shared" si="16"/>
        <v/>
      </c>
      <c r="G206" s="49"/>
      <c r="H206" s="20"/>
      <c r="L206" s="20"/>
      <c r="M206" s="20"/>
      <c r="N206" s="51"/>
    </row>
    <row r="207" spans="1:14" x14ac:dyDescent="0.3">
      <c r="A207" s="22" t="s">
        <v>275</v>
      </c>
      <c r="B207" s="48" t="s">
        <v>276</v>
      </c>
      <c r="C207" s="96">
        <v>0</v>
      </c>
      <c r="E207" s="49"/>
      <c r="F207" s="102"/>
      <c r="G207" s="49"/>
      <c r="H207" s="20"/>
      <c r="L207" s="20"/>
      <c r="M207" s="20"/>
      <c r="N207" s="51"/>
    </row>
    <row r="208" spans="1:14" x14ac:dyDescent="0.3">
      <c r="A208" s="22" t="s">
        <v>277</v>
      </c>
      <c r="B208" s="55" t="s">
        <v>88</v>
      </c>
      <c r="C208" s="98">
        <f>SUM(C193:C206)</f>
        <v>0</v>
      </c>
      <c r="D208" s="39"/>
      <c r="E208" s="49"/>
      <c r="F208" s="103">
        <f>SUM(F193:F206)</f>
        <v>0</v>
      </c>
      <c r="G208" s="49"/>
      <c r="H208" s="20"/>
      <c r="L208" s="20"/>
      <c r="M208" s="20"/>
      <c r="N208" s="51"/>
    </row>
    <row r="209" spans="1:14" outlineLevel="1" x14ac:dyDescent="0.3">
      <c r="A209" s="22" t="s">
        <v>278</v>
      </c>
      <c r="B209" s="50" t="s">
        <v>90</v>
      </c>
      <c r="C209" s="96"/>
      <c r="E209" s="49"/>
      <c r="F209" s="102" t="str">
        <f>IF($C$208=0,"",IF(C209="[for completion]","",C209/$C$208))</f>
        <v/>
      </c>
      <c r="G209" s="49"/>
      <c r="H209" s="20"/>
      <c r="L209" s="20"/>
      <c r="M209" s="20"/>
      <c r="N209" s="51"/>
    </row>
    <row r="210" spans="1:14" outlineLevel="1" x14ac:dyDescent="0.3">
      <c r="A210" s="22" t="s">
        <v>279</v>
      </c>
      <c r="B210" s="50" t="s">
        <v>90</v>
      </c>
      <c r="C210" s="96"/>
      <c r="E210" s="49"/>
      <c r="F210" s="102" t="str">
        <f t="shared" ref="F210:F215" si="17">IF($C$208=0,"",IF(C210="[for completion]","",C210/$C$208))</f>
        <v/>
      </c>
      <c r="G210" s="49"/>
      <c r="H210" s="20"/>
      <c r="L210" s="20"/>
      <c r="M210" s="20"/>
      <c r="N210" s="51"/>
    </row>
    <row r="211" spans="1:14" outlineLevel="1" x14ac:dyDescent="0.3">
      <c r="A211" s="22" t="s">
        <v>280</v>
      </c>
      <c r="B211" s="50" t="s">
        <v>90</v>
      </c>
      <c r="C211" s="96"/>
      <c r="E211" s="49"/>
      <c r="F211" s="102" t="str">
        <f t="shared" si="17"/>
        <v/>
      </c>
      <c r="G211" s="49"/>
      <c r="H211" s="20"/>
      <c r="L211" s="20"/>
      <c r="M211" s="20"/>
      <c r="N211" s="51"/>
    </row>
    <row r="212" spans="1:14" outlineLevel="1" x14ac:dyDescent="0.3">
      <c r="A212" s="22" t="s">
        <v>281</v>
      </c>
      <c r="B212" s="50" t="s">
        <v>90</v>
      </c>
      <c r="C212" s="96"/>
      <c r="E212" s="49"/>
      <c r="F212" s="102" t="str">
        <f t="shared" si="17"/>
        <v/>
      </c>
      <c r="G212" s="49"/>
      <c r="H212" s="20"/>
      <c r="L212" s="20"/>
      <c r="M212" s="20"/>
      <c r="N212" s="51"/>
    </row>
    <row r="213" spans="1:14" outlineLevel="1" x14ac:dyDescent="0.3">
      <c r="A213" s="22" t="s">
        <v>282</v>
      </c>
      <c r="B213" s="50" t="s">
        <v>90</v>
      </c>
      <c r="C213" s="96"/>
      <c r="E213" s="49"/>
      <c r="F213" s="102" t="str">
        <f t="shared" si="17"/>
        <v/>
      </c>
      <c r="G213" s="49"/>
      <c r="H213" s="20"/>
      <c r="L213" s="20"/>
      <c r="M213" s="20"/>
      <c r="N213" s="51"/>
    </row>
    <row r="214" spans="1:14" outlineLevel="1" x14ac:dyDescent="0.3">
      <c r="A214" s="22" t="s">
        <v>283</v>
      </c>
      <c r="B214" s="50" t="s">
        <v>90</v>
      </c>
      <c r="C214" s="96"/>
      <c r="E214" s="49"/>
      <c r="F214" s="102" t="str">
        <f t="shared" si="17"/>
        <v/>
      </c>
      <c r="G214" s="49"/>
      <c r="H214" s="20"/>
      <c r="L214" s="20"/>
      <c r="M214" s="20"/>
      <c r="N214" s="51"/>
    </row>
    <row r="215" spans="1:14" outlineLevel="1" x14ac:dyDescent="0.3">
      <c r="A215" s="22" t="s">
        <v>284</v>
      </c>
      <c r="B215" s="50" t="s">
        <v>90</v>
      </c>
      <c r="C215" s="96"/>
      <c r="E215" s="49"/>
      <c r="F215" s="102" t="str">
        <f t="shared" si="17"/>
        <v/>
      </c>
      <c r="G215" s="49"/>
      <c r="H215" s="20"/>
      <c r="L215" s="20"/>
      <c r="M215" s="20"/>
      <c r="N215" s="51"/>
    </row>
    <row r="216" spans="1:14" ht="15" customHeight="1" x14ac:dyDescent="0.3">
      <c r="A216" s="41"/>
      <c r="B216" s="42" t="s">
        <v>285</v>
      </c>
      <c r="C216" s="41" t="s">
        <v>58</v>
      </c>
      <c r="D216" s="41"/>
      <c r="E216" s="43"/>
      <c r="F216" s="44" t="s">
        <v>76</v>
      </c>
      <c r="G216" s="44" t="s">
        <v>207</v>
      </c>
      <c r="H216" s="20"/>
      <c r="L216" s="20"/>
      <c r="M216" s="20"/>
      <c r="N216" s="51"/>
    </row>
    <row r="217" spans="1:14" x14ac:dyDescent="0.3">
      <c r="A217" s="22" t="s">
        <v>286</v>
      </c>
      <c r="B217" s="18" t="s">
        <v>287</v>
      </c>
      <c r="C217" s="96">
        <v>0</v>
      </c>
      <c r="E217" s="59"/>
      <c r="F217" s="102">
        <f>IF($C$38=0,"",IF(C217="[for completion]","",IF(C217="","",C217/$C$38)))</f>
        <v>0</v>
      </c>
      <c r="G217" s="102">
        <f>IF($C$39=0,"",IF(C217="[for completion]","",IF(C217="","",C217/$C$39)))</f>
        <v>0</v>
      </c>
      <c r="H217" s="20"/>
      <c r="L217" s="20"/>
      <c r="M217" s="20"/>
      <c r="N217" s="51"/>
    </row>
    <row r="218" spans="1:14" x14ac:dyDescent="0.3">
      <c r="A218" s="22" t="s">
        <v>288</v>
      </c>
      <c r="B218" s="18" t="s">
        <v>289</v>
      </c>
      <c r="C218" s="96">
        <v>0</v>
      </c>
      <c r="E218" s="59"/>
      <c r="F218" s="102">
        <f>IF($C$38=0,"",IF(C218="[for completion]","",IF(C218="","",C218/$C$38)))</f>
        <v>0</v>
      </c>
      <c r="G218" s="102">
        <f>IF($C$39=0,"",IF(C218="[for completion]","",IF(C218="","",C218/$C$39)))</f>
        <v>0</v>
      </c>
      <c r="H218" s="20"/>
      <c r="L218" s="20"/>
      <c r="M218" s="20"/>
      <c r="N218" s="51"/>
    </row>
    <row r="219" spans="1:14" x14ac:dyDescent="0.3">
      <c r="A219" s="22" t="s">
        <v>290</v>
      </c>
      <c r="B219" s="18" t="s">
        <v>86</v>
      </c>
      <c r="C219" s="96">
        <v>0</v>
      </c>
      <c r="E219" s="59"/>
      <c r="F219" s="102">
        <f>IF($C$38=0,"",IF(C219="[for completion]","",IF(C219="","",C219/$C$38)))</f>
        <v>0</v>
      </c>
      <c r="G219" s="102">
        <f>IF($C$39=0,"",IF(C219="[for completion]","",IF(C219="","",C219/$C$39)))</f>
        <v>0</v>
      </c>
      <c r="H219" s="20"/>
      <c r="L219" s="20"/>
      <c r="M219" s="20"/>
      <c r="N219" s="51"/>
    </row>
    <row r="220" spans="1:14" x14ac:dyDescent="0.3">
      <c r="A220" s="22" t="s">
        <v>291</v>
      </c>
      <c r="B220" s="55" t="s">
        <v>88</v>
      </c>
      <c r="C220" s="96">
        <f>SUM(C217:C219)</f>
        <v>0</v>
      </c>
      <c r="E220" s="59"/>
      <c r="F220" s="95">
        <f>SUM(F217:F219)</f>
        <v>0</v>
      </c>
      <c r="G220" s="95">
        <f>SUM(G217:G219)</f>
        <v>0</v>
      </c>
      <c r="H220" s="20"/>
      <c r="L220" s="20"/>
      <c r="M220" s="20"/>
      <c r="N220" s="51"/>
    </row>
    <row r="221" spans="1:14" outlineLevel="1" x14ac:dyDescent="0.3">
      <c r="A221" s="22" t="s">
        <v>292</v>
      </c>
      <c r="B221" s="50" t="s">
        <v>90</v>
      </c>
      <c r="C221" s="96"/>
      <c r="E221" s="59"/>
      <c r="F221" s="102" t="str">
        <f t="shared" ref="F221:F227" si="18">IF($C$38=0,"",IF(C221="[for completion]","",IF(C221="","",C221/$C$38)))</f>
        <v/>
      </c>
      <c r="G221" s="102" t="str">
        <f t="shared" ref="G221:G227" si="19">IF($C$39=0,"",IF(C221="[for completion]","",IF(C221="","",C221/$C$39)))</f>
        <v/>
      </c>
      <c r="H221" s="20"/>
      <c r="L221" s="20"/>
      <c r="M221" s="20"/>
      <c r="N221" s="51"/>
    </row>
    <row r="222" spans="1:14" outlineLevel="1" x14ac:dyDescent="0.3">
      <c r="A222" s="22" t="s">
        <v>293</v>
      </c>
      <c r="B222" s="50" t="s">
        <v>90</v>
      </c>
      <c r="C222" s="96"/>
      <c r="E222" s="59"/>
      <c r="F222" s="102" t="str">
        <f t="shared" si="18"/>
        <v/>
      </c>
      <c r="G222" s="102" t="str">
        <f t="shared" si="19"/>
        <v/>
      </c>
      <c r="H222" s="20"/>
      <c r="L222" s="20"/>
      <c r="M222" s="20"/>
      <c r="N222" s="51"/>
    </row>
    <row r="223" spans="1:14" outlineLevel="1" x14ac:dyDescent="0.3">
      <c r="A223" s="22" t="s">
        <v>294</v>
      </c>
      <c r="B223" s="50" t="s">
        <v>90</v>
      </c>
      <c r="C223" s="96"/>
      <c r="E223" s="59"/>
      <c r="F223" s="102" t="str">
        <f t="shared" si="18"/>
        <v/>
      </c>
      <c r="G223" s="102" t="str">
        <f t="shared" si="19"/>
        <v/>
      </c>
      <c r="H223" s="20"/>
      <c r="L223" s="20"/>
      <c r="M223" s="20"/>
      <c r="N223" s="51"/>
    </row>
    <row r="224" spans="1:14" outlineLevel="1" x14ac:dyDescent="0.3">
      <c r="A224" s="22" t="s">
        <v>295</v>
      </c>
      <c r="B224" s="50" t="s">
        <v>90</v>
      </c>
      <c r="C224" s="96"/>
      <c r="E224" s="59"/>
      <c r="F224" s="102" t="str">
        <f t="shared" si="18"/>
        <v/>
      </c>
      <c r="G224" s="102" t="str">
        <f t="shared" si="19"/>
        <v/>
      </c>
      <c r="H224" s="20"/>
      <c r="L224" s="20"/>
      <c r="M224" s="20"/>
      <c r="N224" s="51"/>
    </row>
    <row r="225" spans="1:14" outlineLevel="1" x14ac:dyDescent="0.3">
      <c r="A225" s="22" t="s">
        <v>296</v>
      </c>
      <c r="B225" s="50" t="s">
        <v>90</v>
      </c>
      <c r="C225" s="96"/>
      <c r="E225" s="59"/>
      <c r="F225" s="102" t="str">
        <f t="shared" si="18"/>
        <v/>
      </c>
      <c r="G225" s="102" t="str">
        <f t="shared" si="19"/>
        <v/>
      </c>
      <c r="H225" s="20"/>
      <c r="L225" s="20"/>
      <c r="M225" s="20"/>
    </row>
    <row r="226" spans="1:14" outlineLevel="1" x14ac:dyDescent="0.3">
      <c r="A226" s="22" t="s">
        <v>297</v>
      </c>
      <c r="B226" s="50" t="s">
        <v>90</v>
      </c>
      <c r="C226" s="96"/>
      <c r="E226" s="39"/>
      <c r="F226" s="102" t="str">
        <f t="shared" si="18"/>
        <v/>
      </c>
      <c r="G226" s="102" t="str">
        <f t="shared" si="19"/>
        <v/>
      </c>
      <c r="H226" s="20"/>
      <c r="L226" s="20"/>
      <c r="M226" s="20"/>
    </row>
    <row r="227" spans="1:14" outlineLevel="1" x14ac:dyDescent="0.3">
      <c r="A227" s="22" t="s">
        <v>298</v>
      </c>
      <c r="B227" s="50" t="s">
        <v>90</v>
      </c>
      <c r="C227" s="96"/>
      <c r="E227" s="59"/>
      <c r="F227" s="102" t="str">
        <f t="shared" si="18"/>
        <v/>
      </c>
      <c r="G227" s="102" t="str">
        <f t="shared" si="19"/>
        <v/>
      </c>
      <c r="H227" s="20"/>
      <c r="L227" s="20"/>
      <c r="M227" s="20"/>
    </row>
    <row r="228" spans="1:14" ht="15" customHeight="1" x14ac:dyDescent="0.3">
      <c r="A228" s="41"/>
      <c r="B228" s="42" t="s">
        <v>299</v>
      </c>
      <c r="C228" s="41"/>
      <c r="D228" s="41"/>
      <c r="E228" s="43"/>
      <c r="F228" s="44"/>
      <c r="G228" s="44"/>
      <c r="H228" s="20"/>
      <c r="L228" s="20"/>
      <c r="M228" s="20"/>
    </row>
    <row r="229" spans="1:14" ht="28.8" x14ac:dyDescent="0.3">
      <c r="A229" s="22" t="s">
        <v>300</v>
      </c>
      <c r="B229" s="39" t="s">
        <v>301</v>
      </c>
      <c r="C229" s="181" t="s">
        <v>2777</v>
      </c>
      <c r="H229" s="20"/>
      <c r="L229" s="20"/>
      <c r="M229" s="20"/>
    </row>
    <row r="230" spans="1:14" ht="15" customHeight="1" x14ac:dyDescent="0.3">
      <c r="A230" s="41"/>
      <c r="B230" s="42" t="s">
        <v>302</v>
      </c>
      <c r="C230" s="41"/>
      <c r="D230" s="41"/>
      <c r="E230" s="43"/>
      <c r="F230" s="44"/>
      <c r="G230" s="44"/>
      <c r="H230" s="20"/>
      <c r="L230" s="20"/>
      <c r="M230" s="20"/>
    </row>
    <row r="231" spans="1:14" x14ac:dyDescent="0.3">
      <c r="A231" s="22" t="s">
        <v>11</v>
      </c>
      <c r="B231" s="22" t="s">
        <v>941</v>
      </c>
      <c r="C231" s="96">
        <v>7830.5426386300005</v>
      </c>
      <c r="E231" s="39"/>
      <c r="H231" s="20"/>
      <c r="L231" s="20"/>
      <c r="M231" s="20"/>
    </row>
    <row r="232" spans="1:14" x14ac:dyDescent="0.3">
      <c r="A232" s="22" t="s">
        <v>303</v>
      </c>
      <c r="B232" s="1" t="s">
        <v>304</v>
      </c>
      <c r="C232" s="96" t="s">
        <v>2772</v>
      </c>
      <c r="E232" s="39"/>
      <c r="H232" s="20"/>
      <c r="L232" s="20"/>
      <c r="M232" s="20"/>
    </row>
    <row r="233" spans="1:14" x14ac:dyDescent="0.3">
      <c r="A233" s="22" t="s">
        <v>305</v>
      </c>
      <c r="B233" s="1" t="s">
        <v>306</v>
      </c>
      <c r="C233" s="96" t="s">
        <v>2773</v>
      </c>
      <c r="E233" s="39"/>
      <c r="H233" s="20"/>
      <c r="L233" s="20"/>
      <c r="M233" s="20"/>
    </row>
    <row r="234" spans="1:14" outlineLevel="1" x14ac:dyDescent="0.3">
      <c r="A234" s="22" t="s">
        <v>307</v>
      </c>
      <c r="B234" s="37" t="s">
        <v>308</v>
      </c>
      <c r="C234" s="98"/>
      <c r="D234" s="39"/>
      <c r="E234" s="39"/>
      <c r="H234" s="20"/>
      <c r="L234" s="20"/>
      <c r="M234" s="20"/>
    </row>
    <row r="235" spans="1:14" outlineLevel="1" x14ac:dyDescent="0.3">
      <c r="A235" s="22" t="s">
        <v>309</v>
      </c>
      <c r="B235" s="37" t="s">
        <v>310</v>
      </c>
      <c r="C235" s="98"/>
      <c r="D235" s="39"/>
      <c r="E235" s="39"/>
      <c r="H235" s="20"/>
      <c r="L235" s="20"/>
      <c r="M235" s="20"/>
    </row>
    <row r="236" spans="1:14" outlineLevel="1" x14ac:dyDescent="0.3">
      <c r="A236" s="22" t="s">
        <v>311</v>
      </c>
      <c r="B236" s="37" t="s">
        <v>312</v>
      </c>
      <c r="C236" s="39"/>
      <c r="D236" s="39"/>
      <c r="E236" s="39"/>
      <c r="H236" s="20"/>
      <c r="L236" s="20"/>
      <c r="M236" s="20"/>
    </row>
    <row r="237" spans="1:14" outlineLevel="1" x14ac:dyDescent="0.3">
      <c r="A237" s="22" t="s">
        <v>313</v>
      </c>
      <c r="C237" s="39"/>
      <c r="D237" s="39"/>
      <c r="E237" s="39"/>
      <c r="H237" s="20"/>
      <c r="L237" s="20"/>
      <c r="M237" s="20"/>
    </row>
    <row r="238" spans="1:14" outlineLevel="1" x14ac:dyDescent="0.3">
      <c r="A238" s="22" t="s">
        <v>314</v>
      </c>
      <c r="C238" s="39"/>
      <c r="D238" s="39"/>
      <c r="E238" s="39"/>
      <c r="H238" s="20"/>
      <c r="L238" s="20"/>
      <c r="M238" s="20"/>
    </row>
    <row r="239" spans="1:14" outlineLevel="1" x14ac:dyDescent="0.3">
      <c r="A239" s="41"/>
      <c r="B239" s="42" t="s">
        <v>2283</v>
      </c>
      <c r="C239" s="41"/>
      <c r="D239" s="41"/>
      <c r="E239" s="41"/>
      <c r="F239" s="41"/>
      <c r="G239" s="41"/>
      <c r="H239" s="20"/>
      <c r="K239"/>
      <c r="L239"/>
      <c r="M239"/>
      <c r="N239"/>
    </row>
    <row r="240" spans="1:14" ht="28.8" outlineLevel="1" x14ac:dyDescent="0.3">
      <c r="A240" s="22" t="s">
        <v>1110</v>
      </c>
      <c r="B240" s="22" t="s">
        <v>2282</v>
      </c>
      <c r="C240" s="22" t="s">
        <v>2267</v>
      </c>
      <c r="G240"/>
      <c r="H240" s="20"/>
      <c r="K240"/>
      <c r="L240"/>
      <c r="M240"/>
      <c r="N240"/>
    </row>
    <row r="241" spans="1:14" outlineLevel="1" x14ac:dyDescent="0.3">
      <c r="A241" s="22" t="s">
        <v>1111</v>
      </c>
      <c r="B241" s="22" t="s">
        <v>2293</v>
      </c>
      <c r="C241" s="22" t="s">
        <v>767</v>
      </c>
      <c r="G241"/>
      <c r="H241" s="20"/>
      <c r="K241"/>
      <c r="L241"/>
      <c r="M241"/>
      <c r="N241"/>
    </row>
    <row r="242" spans="1:14" outlineLevel="1" x14ac:dyDescent="0.3">
      <c r="A242" s="22" t="s">
        <v>1731</v>
      </c>
      <c r="B242" s="22" t="s">
        <v>2274</v>
      </c>
      <c r="C242" s="178" t="s">
        <v>767</v>
      </c>
      <c r="G242"/>
      <c r="H242" s="20"/>
      <c r="K242"/>
      <c r="L242"/>
      <c r="M242"/>
      <c r="N242"/>
    </row>
    <row r="243" spans="1:14" ht="28.8" outlineLevel="1" x14ac:dyDescent="0.3">
      <c r="A243" s="22" t="s">
        <v>1732</v>
      </c>
      <c r="B243" s="22" t="s">
        <v>2281</v>
      </c>
      <c r="C243" s="178" t="s">
        <v>2267</v>
      </c>
      <c r="G243"/>
      <c r="H243" s="20"/>
      <c r="K243"/>
      <c r="L243"/>
      <c r="M243"/>
      <c r="N243"/>
    </row>
    <row r="244" spans="1:14" outlineLevel="1" x14ac:dyDescent="0.3">
      <c r="A244" s="22" t="s">
        <v>2278</v>
      </c>
      <c r="B244" s="22" t="s">
        <v>2275</v>
      </c>
      <c r="C244" s="170" t="s">
        <v>2276</v>
      </c>
      <c r="D244" s="170" t="s">
        <v>2301</v>
      </c>
      <c r="G244"/>
      <c r="H244" s="20"/>
      <c r="K244"/>
      <c r="L244"/>
      <c r="M244"/>
      <c r="N244"/>
    </row>
    <row r="245" spans="1:14" outlineLevel="1" x14ac:dyDescent="0.3">
      <c r="A245" s="22" t="s">
        <v>2279</v>
      </c>
      <c r="B245" s="22" t="s">
        <v>2277</v>
      </c>
      <c r="C245" s="127" t="s">
        <v>2267</v>
      </c>
      <c r="G245"/>
      <c r="H245" s="20"/>
      <c r="K245"/>
      <c r="L245"/>
      <c r="M245"/>
      <c r="N245"/>
    </row>
    <row r="246" spans="1:14" outlineLevel="1" x14ac:dyDescent="0.3">
      <c r="A246" s="22" t="s">
        <v>2280</v>
      </c>
      <c r="B246" s="22" t="s">
        <v>2294</v>
      </c>
      <c r="C246" s="22" t="s">
        <v>767</v>
      </c>
      <c r="G246"/>
      <c r="H246" s="20"/>
      <c r="K246"/>
      <c r="L246"/>
      <c r="M246"/>
      <c r="N246"/>
    </row>
    <row r="247" spans="1:14" outlineLevel="1" x14ac:dyDescent="0.3">
      <c r="A247" s="22" t="s">
        <v>1113</v>
      </c>
      <c r="D247"/>
      <c r="E247"/>
      <c r="F247"/>
      <c r="G247"/>
      <c r="H247" s="20"/>
      <c r="K247"/>
      <c r="L247"/>
      <c r="M247"/>
      <c r="N247"/>
    </row>
    <row r="248" spans="1:14" outlineLevel="1" x14ac:dyDescent="0.3">
      <c r="A248" s="22" t="s">
        <v>1114</v>
      </c>
      <c r="D248"/>
      <c r="E248"/>
      <c r="F248"/>
      <c r="G248"/>
      <c r="H248" s="20"/>
      <c r="K248"/>
      <c r="L248"/>
      <c r="M248"/>
      <c r="N248"/>
    </row>
    <row r="249" spans="1:14" outlineLevel="1" x14ac:dyDescent="0.3">
      <c r="A249" s="22" t="s">
        <v>1112</v>
      </c>
      <c r="D249"/>
      <c r="E249"/>
      <c r="F249"/>
      <c r="G249"/>
      <c r="H249" s="20"/>
      <c r="K249"/>
      <c r="L249"/>
      <c r="M249"/>
      <c r="N249"/>
    </row>
    <row r="250" spans="1:14" outlineLevel="1" x14ac:dyDescent="0.3">
      <c r="A250" s="22" t="s">
        <v>1115</v>
      </c>
      <c r="D250"/>
      <c r="E250"/>
      <c r="F250"/>
      <c r="G250"/>
      <c r="H250" s="20"/>
      <c r="K250"/>
      <c r="L250"/>
      <c r="M250"/>
      <c r="N250"/>
    </row>
    <row r="251" spans="1:14" outlineLevel="1" x14ac:dyDescent="0.3">
      <c r="A251" s="22" t="s">
        <v>1116</v>
      </c>
      <c r="D251"/>
      <c r="E251"/>
      <c r="F251"/>
      <c r="G251"/>
      <c r="H251" s="20"/>
      <c r="K251"/>
      <c r="L251"/>
      <c r="M251"/>
      <c r="N251"/>
    </row>
    <row r="252" spans="1:14" outlineLevel="1" x14ac:dyDescent="0.3">
      <c r="A252" s="22" t="s">
        <v>1117</v>
      </c>
      <c r="D252"/>
      <c r="E252"/>
      <c r="F252"/>
      <c r="G252"/>
      <c r="H252" s="20"/>
      <c r="K252"/>
      <c r="L252"/>
      <c r="M252"/>
      <c r="N252"/>
    </row>
    <row r="253" spans="1:14" outlineLevel="1" x14ac:dyDescent="0.3">
      <c r="A253" s="22" t="s">
        <v>1118</v>
      </c>
      <c r="D253"/>
      <c r="E253"/>
      <c r="F253"/>
      <c r="G253"/>
      <c r="H253" s="20"/>
      <c r="K253"/>
      <c r="L253"/>
      <c r="M253"/>
      <c r="N253"/>
    </row>
    <row r="254" spans="1:14" outlineLevel="1" x14ac:dyDescent="0.3">
      <c r="A254" s="22" t="s">
        <v>1119</v>
      </c>
      <c r="D254"/>
      <c r="E254"/>
      <c r="F254"/>
      <c r="G254"/>
      <c r="H254" s="20"/>
      <c r="K254"/>
      <c r="L254"/>
      <c r="M254"/>
      <c r="N254"/>
    </row>
    <row r="255" spans="1:14" outlineLevel="1" x14ac:dyDescent="0.3">
      <c r="A255" s="22" t="s">
        <v>1120</v>
      </c>
      <c r="D255"/>
      <c r="E255"/>
      <c r="F255"/>
      <c r="G255"/>
      <c r="H255" s="20"/>
      <c r="K255"/>
      <c r="L255"/>
      <c r="M255"/>
      <c r="N255"/>
    </row>
    <row r="256" spans="1:14" outlineLevel="1" x14ac:dyDescent="0.3">
      <c r="A256" s="22" t="s">
        <v>1121</v>
      </c>
      <c r="D256"/>
      <c r="E256"/>
      <c r="F256"/>
      <c r="G256"/>
      <c r="H256" s="20"/>
      <c r="K256"/>
      <c r="L256"/>
      <c r="M256"/>
      <c r="N256"/>
    </row>
    <row r="257" spans="1:14" outlineLevel="1" x14ac:dyDescent="0.3">
      <c r="A257" s="22" t="s">
        <v>1122</v>
      </c>
      <c r="D257"/>
      <c r="E257"/>
      <c r="F257"/>
      <c r="G257"/>
      <c r="H257" s="20"/>
      <c r="K257"/>
      <c r="L257"/>
      <c r="M257"/>
      <c r="N257"/>
    </row>
    <row r="258" spans="1:14" outlineLevel="1" x14ac:dyDescent="0.3">
      <c r="A258" s="22" t="s">
        <v>1123</v>
      </c>
      <c r="D258"/>
      <c r="E258"/>
      <c r="F258"/>
      <c r="G258"/>
      <c r="H258" s="20"/>
      <c r="K258"/>
      <c r="L258"/>
      <c r="M258"/>
      <c r="N258"/>
    </row>
    <row r="259" spans="1:14" outlineLevel="1" x14ac:dyDescent="0.3">
      <c r="A259" s="22" t="s">
        <v>1124</v>
      </c>
      <c r="D259"/>
      <c r="E259"/>
      <c r="F259"/>
      <c r="G259"/>
      <c r="H259" s="20"/>
      <c r="K259"/>
      <c r="L259"/>
      <c r="M259"/>
      <c r="N259"/>
    </row>
    <row r="260" spans="1:14" outlineLevel="1" x14ac:dyDescent="0.3">
      <c r="A260" s="22" t="s">
        <v>1125</v>
      </c>
      <c r="D260"/>
      <c r="E260"/>
      <c r="F260"/>
      <c r="G260"/>
      <c r="H260" s="20"/>
      <c r="K260"/>
      <c r="L260"/>
      <c r="M260"/>
      <c r="N260"/>
    </row>
    <row r="261" spans="1:14" outlineLevel="1" x14ac:dyDescent="0.3">
      <c r="A261" s="22" t="s">
        <v>1126</v>
      </c>
      <c r="D261"/>
      <c r="E261"/>
      <c r="F261"/>
      <c r="G261"/>
      <c r="H261" s="20"/>
      <c r="K261"/>
      <c r="L261"/>
      <c r="M261"/>
      <c r="N261"/>
    </row>
    <row r="262" spans="1:14" outlineLevel="1" x14ac:dyDescent="0.3">
      <c r="A262" s="22" t="s">
        <v>1127</v>
      </c>
      <c r="D262"/>
      <c r="E262"/>
      <c r="F262"/>
      <c r="G262"/>
      <c r="H262" s="20"/>
      <c r="K262"/>
      <c r="L262"/>
      <c r="M262"/>
      <c r="N262"/>
    </row>
    <row r="263" spans="1:14" outlineLevel="1" x14ac:dyDescent="0.3">
      <c r="A263" s="22" t="s">
        <v>1128</v>
      </c>
      <c r="D263"/>
      <c r="E263"/>
      <c r="F263"/>
      <c r="G263"/>
      <c r="H263" s="20"/>
      <c r="K263"/>
      <c r="L263"/>
      <c r="M263"/>
      <c r="N263"/>
    </row>
    <row r="264" spans="1:14" outlineLevel="1" x14ac:dyDescent="0.3">
      <c r="A264" s="22" t="s">
        <v>1129</v>
      </c>
      <c r="D264"/>
      <c r="E264"/>
      <c r="F264"/>
      <c r="G264"/>
      <c r="H264" s="20"/>
      <c r="K264"/>
      <c r="L264"/>
      <c r="M264"/>
      <c r="N264"/>
    </row>
    <row r="265" spans="1:14" outlineLevel="1" x14ac:dyDescent="0.3">
      <c r="A265" s="22" t="s">
        <v>1130</v>
      </c>
      <c r="D265"/>
      <c r="E265"/>
      <c r="F265"/>
      <c r="G265"/>
      <c r="H265" s="20"/>
      <c r="K265"/>
      <c r="L265"/>
      <c r="M265"/>
      <c r="N265"/>
    </row>
    <row r="266" spans="1:14" outlineLevel="1" x14ac:dyDescent="0.3">
      <c r="A266" s="22" t="s">
        <v>1131</v>
      </c>
      <c r="D266"/>
      <c r="E266"/>
      <c r="F266"/>
      <c r="G266"/>
      <c r="H266" s="20"/>
      <c r="K266"/>
      <c r="L266"/>
      <c r="M266"/>
      <c r="N266"/>
    </row>
    <row r="267" spans="1:14" outlineLevel="1" x14ac:dyDescent="0.3">
      <c r="A267" s="22" t="s">
        <v>1132</v>
      </c>
      <c r="D267"/>
      <c r="E267"/>
      <c r="F267"/>
      <c r="G267"/>
      <c r="H267" s="20"/>
      <c r="K267"/>
      <c r="L267"/>
      <c r="M267"/>
      <c r="N267"/>
    </row>
    <row r="268" spans="1:14" outlineLevel="1" x14ac:dyDescent="0.3">
      <c r="A268" s="22" t="s">
        <v>1133</v>
      </c>
      <c r="D268"/>
      <c r="E268"/>
      <c r="F268"/>
      <c r="G268"/>
      <c r="H268" s="20"/>
      <c r="K268"/>
      <c r="L268"/>
      <c r="M268"/>
      <c r="N268"/>
    </row>
    <row r="269" spans="1:14" outlineLevel="1" x14ac:dyDescent="0.3">
      <c r="A269" s="22" t="s">
        <v>1134</v>
      </c>
      <c r="D269"/>
      <c r="E269"/>
      <c r="F269"/>
      <c r="G269"/>
      <c r="H269" s="20"/>
      <c r="K269"/>
      <c r="L269"/>
      <c r="M269"/>
      <c r="N269"/>
    </row>
    <row r="270" spans="1:14" outlineLevel="1" x14ac:dyDescent="0.3">
      <c r="A270" s="22" t="s">
        <v>1135</v>
      </c>
      <c r="D270"/>
      <c r="E270"/>
      <c r="F270"/>
      <c r="G270"/>
      <c r="H270" s="20"/>
      <c r="K270"/>
      <c r="L270"/>
      <c r="M270"/>
      <c r="N270"/>
    </row>
    <row r="271" spans="1:14" outlineLevel="1" x14ac:dyDescent="0.3">
      <c r="A271" s="22" t="s">
        <v>1136</v>
      </c>
      <c r="D271"/>
      <c r="E271"/>
      <c r="F271"/>
      <c r="G271"/>
      <c r="H271" s="20"/>
      <c r="K271"/>
      <c r="L271"/>
      <c r="M271"/>
      <c r="N271"/>
    </row>
    <row r="272" spans="1:14" outlineLevel="1" x14ac:dyDescent="0.3">
      <c r="A272" s="22" t="s">
        <v>1137</v>
      </c>
      <c r="D272"/>
      <c r="E272"/>
      <c r="F272"/>
      <c r="G272"/>
      <c r="H272" s="20"/>
      <c r="K272"/>
      <c r="L272"/>
      <c r="M272"/>
      <c r="N272"/>
    </row>
    <row r="273" spans="1:14" outlineLevel="1" x14ac:dyDescent="0.3">
      <c r="A273" s="22" t="s">
        <v>1138</v>
      </c>
      <c r="D273"/>
      <c r="E273"/>
      <c r="F273"/>
      <c r="G273"/>
      <c r="H273" s="20"/>
      <c r="K273"/>
      <c r="L273"/>
      <c r="M273"/>
      <c r="N273"/>
    </row>
    <row r="274" spans="1:14" outlineLevel="1" x14ac:dyDescent="0.3">
      <c r="A274" s="22" t="s">
        <v>1139</v>
      </c>
      <c r="D274"/>
      <c r="E274"/>
      <c r="F274"/>
      <c r="G274"/>
      <c r="H274" s="20"/>
      <c r="K274"/>
      <c r="L274"/>
      <c r="M274"/>
      <c r="N274"/>
    </row>
    <row r="275" spans="1:14" outlineLevel="1" x14ac:dyDescent="0.3">
      <c r="A275" s="22" t="s">
        <v>1140</v>
      </c>
      <c r="D275"/>
      <c r="E275"/>
      <c r="F275"/>
      <c r="G275"/>
      <c r="H275" s="20"/>
      <c r="K275"/>
      <c r="L275"/>
      <c r="M275"/>
      <c r="N275"/>
    </row>
    <row r="276" spans="1:14" outlineLevel="1" x14ac:dyDescent="0.3">
      <c r="A276" s="22" t="s">
        <v>1141</v>
      </c>
      <c r="D276"/>
      <c r="E276"/>
      <c r="F276"/>
      <c r="G276"/>
      <c r="H276" s="20"/>
      <c r="K276"/>
      <c r="L276"/>
      <c r="M276"/>
      <c r="N276"/>
    </row>
    <row r="277" spans="1:14" outlineLevel="1" x14ac:dyDescent="0.3">
      <c r="A277" s="22" t="s">
        <v>1142</v>
      </c>
      <c r="D277"/>
      <c r="E277"/>
      <c r="F277"/>
      <c r="G277"/>
      <c r="H277" s="20"/>
      <c r="K277"/>
      <c r="L277"/>
      <c r="M277"/>
      <c r="N277"/>
    </row>
    <row r="278" spans="1:14" outlineLevel="1" x14ac:dyDescent="0.3">
      <c r="A278" s="22" t="s">
        <v>1143</v>
      </c>
      <c r="D278"/>
      <c r="E278"/>
      <c r="F278"/>
      <c r="G278"/>
      <c r="H278" s="20"/>
      <c r="K278"/>
      <c r="L278"/>
      <c r="M278"/>
      <c r="N278"/>
    </row>
    <row r="279" spans="1:14" outlineLevel="1" x14ac:dyDescent="0.3">
      <c r="A279" s="22" t="s">
        <v>1144</v>
      </c>
      <c r="D279"/>
      <c r="E279"/>
      <c r="F279"/>
      <c r="G279"/>
      <c r="H279" s="20"/>
      <c r="K279"/>
      <c r="L279"/>
      <c r="M279"/>
      <c r="N279"/>
    </row>
    <row r="280" spans="1:14" outlineLevel="1" x14ac:dyDescent="0.3">
      <c r="A280" s="22" t="s">
        <v>1145</v>
      </c>
      <c r="D280"/>
      <c r="E280"/>
      <c r="F280"/>
      <c r="G280"/>
      <c r="H280" s="20"/>
      <c r="K280"/>
      <c r="L280"/>
      <c r="M280"/>
      <c r="N280"/>
    </row>
    <row r="281" spans="1:14" outlineLevel="1" x14ac:dyDescent="0.3">
      <c r="A281" s="22" t="s">
        <v>1146</v>
      </c>
      <c r="D281"/>
      <c r="E281"/>
      <c r="F281"/>
      <c r="G281"/>
      <c r="H281" s="20"/>
      <c r="K281"/>
      <c r="L281"/>
      <c r="M281"/>
      <c r="N281"/>
    </row>
    <row r="282" spans="1:14" outlineLevel="1" x14ac:dyDescent="0.3">
      <c r="A282" s="22" t="s">
        <v>1147</v>
      </c>
      <c r="D282"/>
      <c r="E282"/>
      <c r="F282"/>
      <c r="G282"/>
      <c r="H282" s="20"/>
      <c r="K282"/>
      <c r="L282"/>
      <c r="M282"/>
      <c r="N282"/>
    </row>
    <row r="283" spans="1:14" outlineLevel="1" x14ac:dyDescent="0.3">
      <c r="A283" s="22" t="s">
        <v>1148</v>
      </c>
      <c r="D283"/>
      <c r="E283"/>
      <c r="F283"/>
      <c r="G283"/>
      <c r="H283" s="20"/>
      <c r="K283"/>
      <c r="L283"/>
      <c r="M283"/>
      <c r="N283"/>
    </row>
    <row r="284" spans="1:14" outlineLevel="1" x14ac:dyDescent="0.3">
      <c r="A284" s="22" t="s">
        <v>1149</v>
      </c>
      <c r="D284"/>
      <c r="E284"/>
      <c r="F284"/>
      <c r="G284"/>
      <c r="H284" s="20"/>
      <c r="K284"/>
      <c r="L284"/>
      <c r="M284"/>
      <c r="N284"/>
    </row>
    <row r="285" spans="1:14" ht="18" x14ac:dyDescent="0.3">
      <c r="A285" s="33"/>
      <c r="B285" s="33" t="s">
        <v>2146</v>
      </c>
      <c r="C285" s="33" t="s">
        <v>1</v>
      </c>
      <c r="D285" s="33" t="s">
        <v>1</v>
      </c>
      <c r="E285" s="33"/>
      <c r="F285" s="34"/>
      <c r="G285" s="35"/>
      <c r="H285" s="20"/>
      <c r="I285" s="26"/>
      <c r="J285" s="26"/>
      <c r="K285" s="26"/>
      <c r="L285" s="26"/>
      <c r="M285" s="28"/>
    </row>
    <row r="286" spans="1:14" ht="18" x14ac:dyDescent="0.3">
      <c r="A286" s="156" t="s">
        <v>2147</v>
      </c>
      <c r="B286" s="157"/>
      <c r="C286" s="157"/>
      <c r="D286" s="157"/>
      <c r="E286" s="157"/>
      <c r="F286" s="158"/>
      <c r="G286" s="157"/>
      <c r="H286" s="20"/>
      <c r="I286" s="26"/>
      <c r="J286" s="26"/>
      <c r="K286" s="26"/>
      <c r="L286" s="26"/>
      <c r="M286" s="28"/>
    </row>
    <row r="287" spans="1:14" ht="18" x14ac:dyDescent="0.3">
      <c r="A287" s="156" t="s">
        <v>1810</v>
      </c>
      <c r="B287" s="157"/>
      <c r="C287" s="157"/>
      <c r="D287" s="157"/>
      <c r="E287" s="157"/>
      <c r="F287" s="158"/>
      <c r="G287" s="157"/>
      <c r="H287" s="20"/>
      <c r="I287" s="26"/>
      <c r="J287" s="26"/>
      <c r="K287" s="26"/>
      <c r="L287" s="26"/>
      <c r="M287" s="28"/>
    </row>
    <row r="288" spans="1:14" x14ac:dyDescent="0.3">
      <c r="A288" s="22" t="s">
        <v>315</v>
      </c>
      <c r="B288" s="37" t="s">
        <v>2148</v>
      </c>
      <c r="C288" s="62">
        <f>ROW(B38)</f>
        <v>38</v>
      </c>
      <c r="D288" s="58"/>
      <c r="E288" s="58"/>
      <c r="F288" s="58"/>
      <c r="G288" s="58"/>
      <c r="H288" s="20"/>
      <c r="I288" s="37"/>
      <c r="J288" s="62"/>
      <c r="L288" s="58"/>
      <c r="M288" s="58"/>
      <c r="N288" s="58"/>
    </row>
    <row r="289" spans="1:14" x14ac:dyDescent="0.3">
      <c r="A289" s="22" t="s">
        <v>316</v>
      </c>
      <c r="B289" s="37" t="s">
        <v>2149</v>
      </c>
      <c r="C289" s="62">
        <f>ROW(B39)</f>
        <v>39</v>
      </c>
      <c r="E289" s="58"/>
      <c r="F289" s="58"/>
      <c r="H289" s="20"/>
      <c r="I289" s="37"/>
      <c r="J289" s="62"/>
      <c r="L289" s="58"/>
      <c r="M289" s="58"/>
    </row>
    <row r="290" spans="1:14" ht="28.8" x14ac:dyDescent="0.3">
      <c r="A290" s="22" t="s">
        <v>317</v>
      </c>
      <c r="B290" s="37" t="s">
        <v>2150</v>
      </c>
      <c r="C290" s="285" t="s">
        <v>2777</v>
      </c>
      <c r="G290" s="63"/>
      <c r="H290" s="20"/>
      <c r="I290" s="37"/>
      <c r="J290" s="62"/>
      <c r="K290" s="62"/>
      <c r="L290" s="63"/>
      <c r="M290" s="58"/>
      <c r="N290" s="63"/>
    </row>
    <row r="291" spans="1:14" x14ac:dyDescent="0.3">
      <c r="A291" s="22" t="s">
        <v>318</v>
      </c>
      <c r="B291" s="37" t="s">
        <v>2151</v>
      </c>
      <c r="C291" s="62" t="str">
        <f ca="1">IF(ISREF(INDIRECT("'B1. HTT Mortgage Assets'!A1")),ROW('B1. HTT Mortgage Assets'!B43)&amp;" for Mortgage Assets","")</f>
        <v>43 for Mortgage Assets</v>
      </c>
      <c r="D291" s="62" t="str">
        <f ca="1">IF(ISREF(INDIRECT("'B2. HTT Public Sector Assets'!A1")),ROW(#REF!)&amp; " for Public Sector Assets","")</f>
        <v/>
      </c>
      <c r="E291" s="63"/>
      <c r="F291" s="58"/>
      <c r="H291" s="20"/>
      <c r="I291" s="37"/>
      <c r="J291" s="62"/>
    </row>
    <row r="292" spans="1:14" x14ac:dyDescent="0.3">
      <c r="A292" s="22" t="s">
        <v>319</v>
      </c>
      <c r="B292" s="37" t="s">
        <v>2152</v>
      </c>
      <c r="C292" s="62">
        <f>ROW(B52)</f>
        <v>52</v>
      </c>
      <c r="G292" s="63"/>
      <c r="H292" s="20"/>
      <c r="I292" s="37"/>
      <c r="J292"/>
      <c r="K292" s="62"/>
      <c r="L292" s="63"/>
      <c r="N292" s="63"/>
    </row>
    <row r="293" spans="1:14" x14ac:dyDescent="0.3">
      <c r="A293" s="22" t="s">
        <v>320</v>
      </c>
      <c r="B293" s="37" t="s">
        <v>2153</v>
      </c>
      <c r="C293" s="159" t="str">
        <f ca="1">IF(ISREF(INDIRECT("'B1. HTT Mortgage Assets'!A1")),ROW('B1. HTT Mortgage Assets'!B186)&amp;" for Residential Mortgage Assets","")</f>
        <v>186 for Residential Mortgage Assets</v>
      </c>
      <c r="D293" s="62" t="str">
        <f ca="1">IF(ISREF(INDIRECT("'B1. HTT Mortgage Assets'!A1")),ROW('B1. HTT Mortgage Assets'!B424 )&amp; " for Commercial Mortgage Assets","")</f>
        <v>424 for Commercial Mortgage Assets</v>
      </c>
      <c r="E293" s="63"/>
      <c r="F293" s="62" t="str">
        <f ca="1">IF(ISREF(INDIRECT("'B2. HTT Public Sector Assets'!A1")),ROW(#REF!)&amp; " for Public Sector Assets","")</f>
        <v/>
      </c>
      <c r="G293" s="62" t="str">
        <f ca="1">IF(ISREF(INDIRECT("'B3. HTT Shipping Assets'!A1")),ROW(#REF!)&amp; " for Shipping Assets","")</f>
        <v/>
      </c>
      <c r="H293" s="20"/>
      <c r="I293" s="37"/>
      <c r="M293" s="63"/>
    </row>
    <row r="294" spans="1:14" x14ac:dyDescent="0.3">
      <c r="A294" s="22" t="s">
        <v>321</v>
      </c>
      <c r="B294" s="37" t="s">
        <v>2154</v>
      </c>
      <c r="C294" s="159" t="s">
        <v>2264</v>
      </c>
      <c r="H294" s="20"/>
      <c r="I294" s="37"/>
      <c r="J294" s="62"/>
      <c r="M294" s="63"/>
    </row>
    <row r="295" spans="1:14" x14ac:dyDescent="0.3">
      <c r="A295" s="22" t="s">
        <v>322</v>
      </c>
      <c r="B295" s="37" t="s">
        <v>2155</v>
      </c>
      <c r="C295" s="62" t="str">
        <f ca="1">IF(ISREF(INDIRECT("'B1. HTT Mortgage Assets'!A1")),ROW('B1. HTT Mortgage Assets'!B149)&amp;" for Mortgage Assets","")</f>
        <v>149 for Mortgage Assets</v>
      </c>
      <c r="D295" s="62" t="str">
        <f ca="1">IF(ISREF(INDIRECT("'B2. HTT Public Sector Assets'!A1")),ROW(#REF!)&amp;" for Public Sector Assets","")</f>
        <v/>
      </c>
      <c r="F295" s="62" t="str">
        <f ca="1">IF(ISREF(INDIRECT("'B3. HTT Shipping Assets'!A1")),ROW(#REF!)&amp;" for Shipping Assets","")</f>
        <v/>
      </c>
      <c r="H295" s="20"/>
      <c r="I295" s="37"/>
      <c r="J295" s="62"/>
      <c r="L295" s="63"/>
      <c r="M295" s="63"/>
    </row>
    <row r="296" spans="1:14" x14ac:dyDescent="0.3">
      <c r="A296" s="22" t="s">
        <v>323</v>
      </c>
      <c r="B296" s="37" t="s">
        <v>2156</v>
      </c>
      <c r="C296" s="62">
        <f>ROW(B111)</f>
        <v>111</v>
      </c>
      <c r="F296" s="63"/>
      <c r="H296" s="20"/>
      <c r="I296" s="37"/>
      <c r="J296" s="62"/>
      <c r="L296" s="63"/>
      <c r="M296" s="63"/>
    </row>
    <row r="297" spans="1:14" x14ac:dyDescent="0.3">
      <c r="A297" s="22" t="s">
        <v>324</v>
      </c>
      <c r="B297" s="37" t="s">
        <v>2157</v>
      </c>
      <c r="C297" s="62">
        <f>ROW(B163)</f>
        <v>163</v>
      </c>
      <c r="E297" s="63"/>
      <c r="F297" s="63"/>
      <c r="H297" s="20"/>
      <c r="J297" s="62"/>
      <c r="L297" s="63"/>
    </row>
    <row r="298" spans="1:14" x14ac:dyDescent="0.3">
      <c r="A298" s="22" t="s">
        <v>325</v>
      </c>
      <c r="B298" s="37" t="s">
        <v>2158</v>
      </c>
      <c r="C298" s="62">
        <f>ROW(B137)</f>
        <v>137</v>
      </c>
      <c r="E298" s="63"/>
      <c r="F298" s="63"/>
      <c r="H298" s="20"/>
      <c r="I298" s="37"/>
      <c r="J298" s="62"/>
      <c r="L298" s="63"/>
    </row>
    <row r="299" spans="1:14" x14ac:dyDescent="0.3">
      <c r="A299" s="22" t="s">
        <v>326</v>
      </c>
      <c r="B299" s="37" t="s">
        <v>2159</v>
      </c>
      <c r="C299" s="127"/>
      <c r="E299" s="63"/>
      <c r="H299" s="20"/>
      <c r="I299" s="37"/>
      <c r="J299" s="22" t="s">
        <v>2167</v>
      </c>
      <c r="L299" s="63"/>
    </row>
    <row r="300" spans="1:14" x14ac:dyDescent="0.3">
      <c r="A300" s="22" t="s">
        <v>327</v>
      </c>
      <c r="B300" s="37" t="s">
        <v>2160</v>
      </c>
      <c r="C300" s="62" t="s">
        <v>2170</v>
      </c>
      <c r="D300" s="62" t="s">
        <v>2169</v>
      </c>
      <c r="E300" s="63"/>
      <c r="F300" s="170" t="s">
        <v>2284</v>
      </c>
      <c r="H300" s="20"/>
      <c r="I300" s="37"/>
      <c r="J300" s="22" t="s">
        <v>2168</v>
      </c>
      <c r="K300" s="62"/>
      <c r="L300" s="63"/>
    </row>
    <row r="301" spans="1:14" outlineLevel="1" x14ac:dyDescent="0.3">
      <c r="A301" s="22" t="s">
        <v>2257</v>
      </c>
      <c r="B301" s="37" t="s">
        <v>2161</v>
      </c>
      <c r="C301" s="62" t="s">
        <v>2171</v>
      </c>
      <c r="H301" s="20"/>
      <c r="I301" s="37"/>
      <c r="J301" s="22" t="s">
        <v>2190</v>
      </c>
      <c r="K301" s="62"/>
      <c r="L301" s="63"/>
    </row>
    <row r="302" spans="1:14" outlineLevel="1" x14ac:dyDescent="0.3">
      <c r="A302" s="22" t="s">
        <v>2258</v>
      </c>
      <c r="B302" s="37" t="s">
        <v>2165</v>
      </c>
      <c r="C302" s="62" t="str">
        <f>ROW('C. HTT Harmonised Glossary'!B18)&amp;" for Harmonised Glossary"</f>
        <v>18 for Harmonised Glossary</v>
      </c>
      <c r="H302" s="20"/>
      <c r="I302" s="37"/>
      <c r="J302" s="22" t="s">
        <v>1158</v>
      </c>
      <c r="K302" s="62"/>
      <c r="L302" s="63"/>
    </row>
    <row r="303" spans="1:14" outlineLevel="1" x14ac:dyDescent="0.3">
      <c r="A303" s="22" t="s">
        <v>2259</v>
      </c>
      <c r="B303" s="37" t="s">
        <v>2162</v>
      </c>
      <c r="C303" s="62">
        <f>ROW(B65)</f>
        <v>65</v>
      </c>
      <c r="H303" s="20"/>
      <c r="I303" s="37"/>
      <c r="J303" s="62"/>
      <c r="K303" s="62"/>
      <c r="L303" s="63"/>
    </row>
    <row r="304" spans="1:14" outlineLevel="1" x14ac:dyDescent="0.3">
      <c r="A304" s="22" t="s">
        <v>2260</v>
      </c>
      <c r="B304" s="37" t="s">
        <v>2163</v>
      </c>
      <c r="C304" s="62">
        <f>ROW(B88)</f>
        <v>88</v>
      </c>
      <c r="H304" s="20"/>
      <c r="I304" s="37"/>
      <c r="J304" s="62"/>
      <c r="K304" s="62"/>
      <c r="L304" s="63"/>
    </row>
    <row r="305" spans="1:14" outlineLevel="1" x14ac:dyDescent="0.3">
      <c r="A305" s="22" t="s">
        <v>2261</v>
      </c>
      <c r="B305" s="37" t="s">
        <v>2164</v>
      </c>
      <c r="C305" s="62" t="s">
        <v>2192</v>
      </c>
      <c r="E305" s="63"/>
      <c r="H305" s="20"/>
      <c r="I305" s="37"/>
      <c r="J305" s="62"/>
      <c r="K305" s="62"/>
      <c r="L305" s="63"/>
      <c r="N305" s="51"/>
    </row>
    <row r="306" spans="1:14" outlineLevel="1" x14ac:dyDescent="0.3">
      <c r="A306" s="22" t="s">
        <v>2262</v>
      </c>
      <c r="B306" s="37" t="s">
        <v>2166</v>
      </c>
      <c r="C306" s="62">
        <v>44</v>
      </c>
      <c r="E306" s="63"/>
      <c r="H306" s="20"/>
      <c r="I306" s="37"/>
      <c r="J306" s="62"/>
      <c r="K306" s="62"/>
      <c r="L306" s="63"/>
      <c r="N306" s="51"/>
    </row>
    <row r="307" spans="1:14" outlineLevel="1" x14ac:dyDescent="0.3">
      <c r="A307" s="22" t="s">
        <v>2263</v>
      </c>
      <c r="B307" s="37" t="s">
        <v>2191</v>
      </c>
      <c r="C307" s="62" t="str">
        <f ca="1">IF(ISREF(INDIRECT("'B1. HTT Mortgage Assets'!A1")),ROW('B1. HTT Mortgage Assets'!B179)&amp; " for Mortgage Assets","")</f>
        <v>179 for Mortgage Assets</v>
      </c>
      <c r="D307" s="62" t="str">
        <f ca="1">IF(ISREF(INDIRECT("'B2. HTT Public Sector Assets'!A1")),ROW(#REF!)&amp; " for Public Sector Assets","")</f>
        <v/>
      </c>
      <c r="E307" s="63"/>
      <c r="F307" s="62" t="str">
        <f ca="1">IF(ISREF(INDIRECT("'B3. HTT Shipping Assets'!A1")),ROW(#REF!)&amp; " for Shipping Assets","")</f>
        <v/>
      </c>
      <c r="H307" s="20"/>
      <c r="I307" s="37"/>
      <c r="J307" s="62"/>
      <c r="K307" s="62"/>
      <c r="L307" s="63"/>
      <c r="N307" s="51"/>
    </row>
    <row r="308" spans="1:14" outlineLevel="1" x14ac:dyDescent="0.3">
      <c r="A308" s="22" t="s">
        <v>328</v>
      </c>
      <c r="B308" s="37"/>
      <c r="E308" s="63"/>
      <c r="H308" s="20"/>
      <c r="I308" s="37"/>
      <c r="J308" s="62"/>
      <c r="K308" s="62"/>
      <c r="L308" s="63"/>
      <c r="N308" s="51"/>
    </row>
    <row r="309" spans="1:14" outlineLevel="1" x14ac:dyDescent="0.3">
      <c r="A309" s="22" t="s">
        <v>329</v>
      </c>
      <c r="E309" s="63"/>
      <c r="H309" s="20"/>
      <c r="I309" s="37"/>
      <c r="J309" s="62"/>
      <c r="K309" s="62"/>
      <c r="L309" s="63"/>
      <c r="N309" s="51"/>
    </row>
    <row r="310" spans="1:14" outlineLevel="1" x14ac:dyDescent="0.3">
      <c r="A310" s="22" t="s">
        <v>330</v>
      </c>
      <c r="H310" s="20"/>
      <c r="N310" s="51"/>
    </row>
    <row r="311" spans="1:14" ht="36" x14ac:dyDescent="0.3">
      <c r="A311" s="34"/>
      <c r="B311" s="33" t="s">
        <v>26</v>
      </c>
      <c r="C311" s="34"/>
      <c r="D311" s="34"/>
      <c r="E311" s="34"/>
      <c r="F311" s="34"/>
      <c r="G311" s="35"/>
      <c r="H311" s="20"/>
      <c r="I311" s="26"/>
      <c r="J311" s="28"/>
      <c r="K311" s="28"/>
      <c r="L311" s="28"/>
      <c r="M311" s="28"/>
      <c r="N311" s="51"/>
    </row>
    <row r="312" spans="1:14" x14ac:dyDescent="0.3">
      <c r="A312" s="22" t="s">
        <v>5</v>
      </c>
      <c r="B312" s="45" t="s">
        <v>2172</v>
      </c>
      <c r="C312" s="22" t="s">
        <v>767</v>
      </c>
      <c r="H312" s="20"/>
      <c r="I312" s="45"/>
      <c r="J312" s="62"/>
      <c r="N312" s="51"/>
    </row>
    <row r="313" spans="1:14" outlineLevel="1" x14ac:dyDescent="0.3">
      <c r="A313" s="22" t="s">
        <v>2255</v>
      </c>
      <c r="B313" s="45" t="s">
        <v>2173</v>
      </c>
      <c r="C313" s="178" t="s">
        <v>767</v>
      </c>
      <c r="H313" s="20"/>
      <c r="I313" s="45"/>
      <c r="J313" s="62"/>
      <c r="N313" s="51"/>
    </row>
    <row r="314" spans="1:14" outlineLevel="1" x14ac:dyDescent="0.3">
      <c r="A314" s="22" t="s">
        <v>2256</v>
      </c>
      <c r="B314" s="45" t="s">
        <v>2174</v>
      </c>
      <c r="C314" s="178" t="s">
        <v>767</v>
      </c>
      <c r="H314" s="20"/>
      <c r="I314" s="45"/>
      <c r="J314" s="62"/>
      <c r="N314" s="51"/>
    </row>
    <row r="315" spans="1:14" outlineLevel="1" x14ac:dyDescent="0.3">
      <c r="A315" s="22" t="s">
        <v>331</v>
      </c>
      <c r="B315" s="45"/>
      <c r="C315" s="62"/>
      <c r="H315" s="20"/>
      <c r="I315" s="45"/>
      <c r="J315" s="62"/>
      <c r="N315" s="51"/>
    </row>
    <row r="316" spans="1:14" outlineLevel="1" x14ac:dyDescent="0.3">
      <c r="A316" s="22" t="s">
        <v>332</v>
      </c>
      <c r="B316" s="45"/>
      <c r="C316" s="62"/>
      <c r="H316" s="20"/>
      <c r="I316" s="45"/>
      <c r="J316" s="62"/>
      <c r="N316" s="51"/>
    </row>
    <row r="317" spans="1:14" outlineLevel="1" x14ac:dyDescent="0.3">
      <c r="A317" s="22" t="s">
        <v>333</v>
      </c>
      <c r="B317" s="45"/>
      <c r="C317" s="62"/>
      <c r="H317" s="20"/>
      <c r="I317" s="45"/>
      <c r="J317" s="62"/>
      <c r="N317" s="51"/>
    </row>
    <row r="318" spans="1:14" outlineLevel="1" x14ac:dyDescent="0.3">
      <c r="A318" s="22" t="s">
        <v>334</v>
      </c>
      <c r="B318" s="45"/>
      <c r="C318" s="62"/>
      <c r="H318" s="20"/>
      <c r="I318" s="45"/>
      <c r="J318" s="62"/>
      <c r="N318" s="51"/>
    </row>
    <row r="319" spans="1:14" ht="18" x14ac:dyDescent="0.3">
      <c r="A319" s="34"/>
      <c r="B319" s="33" t="s">
        <v>27</v>
      </c>
      <c r="C319" s="34"/>
      <c r="D319" s="34"/>
      <c r="E319" s="34"/>
      <c r="F319" s="34"/>
      <c r="G319" s="35"/>
      <c r="H319" s="20"/>
      <c r="I319" s="26"/>
      <c r="J319" s="28"/>
      <c r="K319" s="28"/>
      <c r="L319" s="28"/>
      <c r="M319" s="28"/>
      <c r="N319" s="51"/>
    </row>
    <row r="320" spans="1:14" ht="15" customHeight="1" outlineLevel="1" x14ac:dyDescent="0.3">
      <c r="A320" s="41"/>
      <c r="B320" s="42" t="s">
        <v>335</v>
      </c>
      <c r="C320" s="41"/>
      <c r="D320" s="41"/>
      <c r="E320" s="43"/>
      <c r="F320" s="44"/>
      <c r="G320" s="44"/>
      <c r="H320" s="20"/>
      <c r="L320" s="20"/>
      <c r="M320" s="20"/>
      <c r="N320" s="51"/>
    </row>
    <row r="321" spans="1:14" outlineLevel="1" x14ac:dyDescent="0.3">
      <c r="A321" s="22" t="s">
        <v>336</v>
      </c>
      <c r="B321" s="37" t="s">
        <v>337</v>
      </c>
      <c r="C321" s="37"/>
      <c r="H321" s="20"/>
      <c r="I321" s="51"/>
      <c r="J321" s="51"/>
      <c r="K321" s="51"/>
      <c r="L321" s="51"/>
      <c r="M321" s="51"/>
      <c r="N321" s="51"/>
    </row>
    <row r="322" spans="1:14" outlineLevel="1" x14ac:dyDescent="0.3">
      <c r="A322" s="22" t="s">
        <v>338</v>
      </c>
      <c r="B322" s="37" t="s">
        <v>339</v>
      </c>
      <c r="C322" s="178" t="s">
        <v>2774</v>
      </c>
      <c r="H322" s="20"/>
      <c r="I322" s="51"/>
      <c r="J322" s="51"/>
      <c r="K322" s="51"/>
      <c r="L322" s="51"/>
      <c r="M322" s="51"/>
      <c r="N322" s="51"/>
    </row>
    <row r="323" spans="1:14" outlineLevel="1" x14ac:dyDescent="0.3">
      <c r="A323" s="22" t="s">
        <v>340</v>
      </c>
      <c r="B323" s="37" t="s">
        <v>341</v>
      </c>
      <c r="C323" s="178" t="s">
        <v>2308</v>
      </c>
      <c r="H323" s="20"/>
      <c r="I323" s="51"/>
      <c r="J323" s="51"/>
      <c r="K323" s="51"/>
      <c r="L323" s="51"/>
      <c r="M323" s="51"/>
      <c r="N323" s="51"/>
    </row>
    <row r="324" spans="1:14" outlineLevel="1" x14ac:dyDescent="0.3">
      <c r="A324" s="22" t="s">
        <v>342</v>
      </c>
      <c r="B324" s="37" t="s">
        <v>343</v>
      </c>
      <c r="C324" s="178" t="s">
        <v>2775</v>
      </c>
      <c r="H324" s="20"/>
      <c r="I324" s="51"/>
      <c r="J324" s="51"/>
      <c r="K324" s="51"/>
      <c r="L324" s="51"/>
      <c r="M324" s="51"/>
      <c r="N324" s="51"/>
    </row>
    <row r="325" spans="1:14" outlineLevel="1" x14ac:dyDescent="0.3">
      <c r="A325" s="22" t="s">
        <v>344</v>
      </c>
      <c r="B325" s="37" t="s">
        <v>345</v>
      </c>
      <c r="H325" s="20"/>
      <c r="I325" s="51"/>
      <c r="J325" s="51"/>
      <c r="K325" s="51"/>
      <c r="L325" s="51"/>
      <c r="M325" s="51"/>
      <c r="N325" s="51"/>
    </row>
    <row r="326" spans="1:14" outlineLevel="1" x14ac:dyDescent="0.3">
      <c r="A326" s="22" t="s">
        <v>346</v>
      </c>
      <c r="B326" s="37" t="s">
        <v>347</v>
      </c>
      <c r="C326" s="178" t="s">
        <v>2308</v>
      </c>
      <c r="H326" s="20"/>
      <c r="I326" s="51"/>
      <c r="J326" s="51"/>
      <c r="K326" s="51"/>
      <c r="L326" s="51"/>
      <c r="M326" s="51"/>
      <c r="N326" s="51"/>
    </row>
    <row r="327" spans="1:14" outlineLevel="1" x14ac:dyDescent="0.3">
      <c r="A327" s="22" t="s">
        <v>348</v>
      </c>
      <c r="B327" s="37" t="s">
        <v>349</v>
      </c>
      <c r="C327" s="178" t="s">
        <v>2308</v>
      </c>
      <c r="H327" s="20"/>
      <c r="I327" s="51"/>
      <c r="J327" s="51"/>
      <c r="K327" s="51"/>
      <c r="L327" s="51"/>
      <c r="M327" s="51"/>
      <c r="N327" s="51"/>
    </row>
    <row r="328" spans="1:14" outlineLevel="1" x14ac:dyDescent="0.3">
      <c r="A328" s="22" t="s">
        <v>350</v>
      </c>
      <c r="B328" s="37" t="s">
        <v>351</v>
      </c>
      <c r="C328" s="177" t="s">
        <v>2776</v>
      </c>
      <c r="H328" s="20"/>
      <c r="I328" s="51"/>
      <c r="J328" s="51"/>
      <c r="K328" s="51"/>
      <c r="L328" s="51"/>
      <c r="M328" s="51"/>
      <c r="N328" s="51"/>
    </row>
    <row r="329" spans="1:14" outlineLevel="1" x14ac:dyDescent="0.3">
      <c r="A329" s="22" t="s">
        <v>352</v>
      </c>
      <c r="B329" s="37" t="s">
        <v>353</v>
      </c>
      <c r="C329" s="178" t="s">
        <v>2335</v>
      </c>
      <c r="H329" s="20"/>
      <c r="I329" s="51"/>
      <c r="J329" s="51"/>
      <c r="K329" s="51"/>
      <c r="L329" s="51"/>
      <c r="M329" s="51"/>
      <c r="N329" s="51"/>
    </row>
    <row r="330" spans="1:14" outlineLevel="1" x14ac:dyDescent="0.3">
      <c r="A330" s="22" t="s">
        <v>354</v>
      </c>
      <c r="B330" s="50" t="s">
        <v>355</v>
      </c>
      <c r="H330" s="20"/>
      <c r="I330" s="51"/>
      <c r="J330" s="51"/>
      <c r="K330" s="51"/>
      <c r="L330" s="51"/>
      <c r="M330" s="51"/>
      <c r="N330" s="51"/>
    </row>
    <row r="331" spans="1:14" outlineLevel="1" x14ac:dyDescent="0.3">
      <c r="A331" s="22" t="s">
        <v>356</v>
      </c>
      <c r="B331" s="50" t="s">
        <v>355</v>
      </c>
      <c r="H331" s="20"/>
      <c r="I331" s="51"/>
      <c r="J331" s="51"/>
      <c r="K331" s="51"/>
      <c r="L331" s="51"/>
      <c r="M331" s="51"/>
      <c r="N331" s="51"/>
    </row>
    <row r="332" spans="1:14" outlineLevel="1" x14ac:dyDescent="0.3">
      <c r="A332" s="22" t="s">
        <v>357</v>
      </c>
      <c r="B332" s="50" t="s">
        <v>355</v>
      </c>
      <c r="H332" s="20"/>
      <c r="I332" s="51"/>
      <c r="J332" s="51"/>
      <c r="K332" s="51"/>
      <c r="L332" s="51"/>
      <c r="M332" s="51"/>
      <c r="N332" s="51"/>
    </row>
    <row r="333" spans="1:14" outlineLevel="1" x14ac:dyDescent="0.3">
      <c r="A333" s="22" t="s">
        <v>358</v>
      </c>
      <c r="B333" s="50" t="s">
        <v>355</v>
      </c>
      <c r="H333" s="20"/>
      <c r="I333" s="51"/>
      <c r="J333" s="51"/>
      <c r="K333" s="51"/>
      <c r="L333" s="51"/>
      <c r="M333" s="51"/>
      <c r="N333" s="51"/>
    </row>
    <row r="334" spans="1:14" outlineLevel="1" x14ac:dyDescent="0.3">
      <c r="A334" s="22" t="s">
        <v>359</v>
      </c>
      <c r="B334" s="50" t="s">
        <v>355</v>
      </c>
      <c r="H334" s="20"/>
      <c r="I334" s="51"/>
      <c r="J334" s="51"/>
      <c r="K334" s="51"/>
      <c r="L334" s="51"/>
      <c r="M334" s="51"/>
      <c r="N334" s="51"/>
    </row>
    <row r="335" spans="1:14" outlineLevel="1" x14ac:dyDescent="0.3">
      <c r="A335" s="22" t="s">
        <v>360</v>
      </c>
      <c r="B335" s="50" t="s">
        <v>355</v>
      </c>
      <c r="H335" s="20"/>
      <c r="I335" s="51"/>
      <c r="J335" s="51"/>
      <c r="K335" s="51"/>
      <c r="L335" s="51"/>
      <c r="M335" s="51"/>
      <c r="N335" s="51"/>
    </row>
    <row r="336" spans="1:14" outlineLevel="1" x14ac:dyDescent="0.3">
      <c r="A336" s="22" t="s">
        <v>361</v>
      </c>
      <c r="B336" s="50" t="s">
        <v>355</v>
      </c>
      <c r="H336" s="20"/>
      <c r="I336" s="51"/>
      <c r="J336" s="51"/>
      <c r="K336" s="51"/>
      <c r="L336" s="51"/>
      <c r="M336" s="51"/>
      <c r="N336" s="51"/>
    </row>
    <row r="337" spans="1:14" outlineLevel="1" x14ac:dyDescent="0.3">
      <c r="A337" s="22" t="s">
        <v>362</v>
      </c>
      <c r="B337" s="50" t="s">
        <v>355</v>
      </c>
      <c r="H337" s="20"/>
      <c r="I337" s="51"/>
      <c r="J337" s="51"/>
      <c r="K337" s="51"/>
      <c r="L337" s="51"/>
      <c r="M337" s="51"/>
      <c r="N337" s="51"/>
    </row>
    <row r="338" spans="1:14" outlineLevel="1" x14ac:dyDescent="0.3">
      <c r="A338" s="22" t="s">
        <v>363</v>
      </c>
      <c r="B338" s="50" t="s">
        <v>355</v>
      </c>
      <c r="H338" s="20"/>
      <c r="I338" s="51"/>
      <c r="J338" s="51"/>
      <c r="K338" s="51"/>
      <c r="L338" s="51"/>
      <c r="M338" s="51"/>
      <c r="N338" s="51"/>
    </row>
    <row r="339" spans="1:14" outlineLevel="1" x14ac:dyDescent="0.3">
      <c r="A339" s="22" t="s">
        <v>364</v>
      </c>
      <c r="B339" s="50" t="s">
        <v>355</v>
      </c>
      <c r="H339" s="20"/>
      <c r="I339" s="51"/>
      <c r="J339" s="51"/>
      <c r="K339" s="51"/>
      <c r="L339" s="51"/>
      <c r="M339" s="51"/>
      <c r="N339" s="51"/>
    </row>
    <row r="340" spans="1:14" outlineLevel="1" x14ac:dyDescent="0.3">
      <c r="A340" s="22" t="s">
        <v>365</v>
      </c>
      <c r="B340" s="50" t="s">
        <v>355</v>
      </c>
      <c r="H340" s="20"/>
      <c r="I340" s="51"/>
      <c r="J340" s="51"/>
      <c r="K340" s="51"/>
      <c r="L340" s="51"/>
      <c r="M340" s="51"/>
      <c r="N340" s="51"/>
    </row>
    <row r="341" spans="1:14" outlineLevel="1" x14ac:dyDescent="0.3">
      <c r="A341" s="22" t="s">
        <v>366</v>
      </c>
      <c r="B341" s="50" t="s">
        <v>355</v>
      </c>
      <c r="H341" s="20"/>
      <c r="I341" s="51"/>
      <c r="J341" s="51"/>
      <c r="K341" s="51"/>
      <c r="L341" s="51"/>
      <c r="M341" s="51"/>
      <c r="N341" s="51"/>
    </row>
    <row r="342" spans="1:14" outlineLevel="1" x14ac:dyDescent="0.3">
      <c r="A342" s="22" t="s">
        <v>367</v>
      </c>
      <c r="B342" s="50" t="s">
        <v>355</v>
      </c>
      <c r="H342" s="20"/>
      <c r="I342" s="51"/>
      <c r="J342" s="51"/>
      <c r="K342" s="51"/>
      <c r="L342" s="51"/>
      <c r="M342" s="51"/>
      <c r="N342" s="51"/>
    </row>
    <row r="343" spans="1:14" outlineLevel="1" x14ac:dyDescent="0.3">
      <c r="A343" s="22" t="s">
        <v>368</v>
      </c>
      <c r="B343" s="50" t="s">
        <v>355</v>
      </c>
      <c r="H343" s="20"/>
      <c r="I343" s="51"/>
      <c r="J343" s="51"/>
      <c r="K343" s="51"/>
      <c r="L343" s="51"/>
      <c r="M343" s="51"/>
      <c r="N343" s="51"/>
    </row>
    <row r="344" spans="1:14" outlineLevel="1" x14ac:dyDescent="0.3">
      <c r="A344" s="22" t="s">
        <v>369</v>
      </c>
      <c r="B344" s="50" t="s">
        <v>355</v>
      </c>
      <c r="H344" s="20"/>
      <c r="I344" s="51"/>
      <c r="J344" s="51"/>
      <c r="K344" s="51"/>
      <c r="L344" s="51"/>
      <c r="M344" s="51"/>
      <c r="N344" s="51"/>
    </row>
    <row r="345" spans="1:14" outlineLevel="1" x14ac:dyDescent="0.3">
      <c r="A345" s="22" t="s">
        <v>370</v>
      </c>
      <c r="B345" s="50" t="s">
        <v>355</v>
      </c>
      <c r="H345" s="20"/>
      <c r="I345" s="51"/>
      <c r="J345" s="51"/>
      <c r="K345" s="51"/>
      <c r="L345" s="51"/>
      <c r="M345" s="51"/>
      <c r="N345" s="51"/>
    </row>
    <row r="346" spans="1:14" outlineLevel="1" x14ac:dyDescent="0.3">
      <c r="A346" s="22" t="s">
        <v>371</v>
      </c>
      <c r="B346" s="50" t="s">
        <v>355</v>
      </c>
      <c r="H346" s="20"/>
      <c r="I346" s="51"/>
      <c r="J346" s="51"/>
      <c r="K346" s="51"/>
      <c r="L346" s="51"/>
      <c r="M346" s="51"/>
      <c r="N346" s="51"/>
    </row>
    <row r="347" spans="1:14" outlineLevel="1" x14ac:dyDescent="0.3">
      <c r="A347" s="22" t="s">
        <v>372</v>
      </c>
      <c r="B347" s="50" t="s">
        <v>355</v>
      </c>
      <c r="H347" s="20"/>
      <c r="I347" s="51"/>
      <c r="J347" s="51"/>
      <c r="K347" s="51"/>
      <c r="L347" s="51"/>
      <c r="M347" s="51"/>
      <c r="N347" s="51"/>
    </row>
    <row r="348" spans="1:14" outlineLevel="1" x14ac:dyDescent="0.3">
      <c r="A348" s="22" t="s">
        <v>373</v>
      </c>
      <c r="B348" s="50" t="s">
        <v>355</v>
      </c>
      <c r="H348" s="20"/>
      <c r="I348" s="51"/>
      <c r="J348" s="51"/>
      <c r="K348" s="51"/>
      <c r="L348" s="51"/>
      <c r="M348" s="51"/>
      <c r="N348" s="51"/>
    </row>
    <row r="349" spans="1:14" outlineLevel="1" x14ac:dyDescent="0.3">
      <c r="A349" s="22" t="s">
        <v>374</v>
      </c>
      <c r="B349" s="50" t="s">
        <v>355</v>
      </c>
      <c r="H349" s="20"/>
      <c r="I349" s="51"/>
      <c r="J349" s="51"/>
      <c r="K349" s="51"/>
      <c r="L349" s="51"/>
      <c r="M349" s="51"/>
      <c r="N349" s="51"/>
    </row>
    <row r="350" spans="1:14" outlineLevel="1" x14ac:dyDescent="0.3">
      <c r="A350" s="22" t="s">
        <v>375</v>
      </c>
      <c r="B350" s="50" t="s">
        <v>355</v>
      </c>
      <c r="H350" s="20"/>
      <c r="I350" s="51"/>
      <c r="J350" s="51"/>
      <c r="K350" s="51"/>
      <c r="L350" s="51"/>
      <c r="M350" s="51"/>
      <c r="N350" s="51"/>
    </row>
    <row r="351" spans="1:14" outlineLevel="1" x14ac:dyDescent="0.3">
      <c r="A351" s="22" t="s">
        <v>376</v>
      </c>
      <c r="B351" s="50" t="s">
        <v>355</v>
      </c>
      <c r="H351" s="20"/>
      <c r="I351" s="51"/>
      <c r="J351" s="51"/>
      <c r="K351" s="51"/>
      <c r="L351" s="51"/>
      <c r="M351" s="51"/>
      <c r="N351" s="51"/>
    </row>
    <row r="352" spans="1:14" outlineLevel="1" x14ac:dyDescent="0.3">
      <c r="A352" s="22" t="s">
        <v>377</v>
      </c>
      <c r="B352" s="50" t="s">
        <v>355</v>
      </c>
      <c r="H352" s="20"/>
      <c r="I352" s="51"/>
      <c r="J352" s="51"/>
      <c r="K352" s="51"/>
      <c r="L352" s="51"/>
      <c r="M352" s="51"/>
      <c r="N352" s="51"/>
    </row>
    <row r="353" spans="1:14" outlineLevel="1" x14ac:dyDescent="0.3">
      <c r="A353" s="22" t="s">
        <v>378</v>
      </c>
      <c r="B353" s="50" t="s">
        <v>355</v>
      </c>
      <c r="H353" s="20"/>
      <c r="I353" s="51"/>
      <c r="J353" s="51"/>
      <c r="K353" s="51"/>
      <c r="L353" s="51"/>
      <c r="M353" s="51"/>
      <c r="N353" s="51"/>
    </row>
    <row r="354" spans="1:14" outlineLevel="1" x14ac:dyDescent="0.3">
      <c r="A354" s="22" t="s">
        <v>379</v>
      </c>
      <c r="B354" s="50" t="s">
        <v>355</v>
      </c>
      <c r="H354" s="20"/>
      <c r="I354" s="51"/>
      <c r="J354" s="51"/>
      <c r="K354" s="51"/>
      <c r="L354" s="51"/>
      <c r="M354" s="51"/>
      <c r="N354" s="51"/>
    </row>
    <row r="355" spans="1:14" outlineLevel="1" x14ac:dyDescent="0.3">
      <c r="A355" s="22" t="s">
        <v>380</v>
      </c>
      <c r="B355" s="50" t="s">
        <v>355</v>
      </c>
      <c r="H355" s="20"/>
      <c r="I355" s="51"/>
      <c r="J355" s="51"/>
      <c r="K355" s="51"/>
      <c r="L355" s="51"/>
      <c r="M355" s="51"/>
      <c r="N355" s="51"/>
    </row>
    <row r="356" spans="1:14" outlineLevel="1" x14ac:dyDescent="0.3">
      <c r="A356" s="22" t="s">
        <v>381</v>
      </c>
      <c r="B356" s="50" t="s">
        <v>355</v>
      </c>
      <c r="H356" s="20"/>
      <c r="I356" s="51"/>
      <c r="J356" s="51"/>
      <c r="K356" s="51"/>
      <c r="L356" s="51"/>
      <c r="M356" s="51"/>
      <c r="N356" s="51"/>
    </row>
    <row r="357" spans="1:14" outlineLevel="1" x14ac:dyDescent="0.3">
      <c r="A357" s="22" t="s">
        <v>382</v>
      </c>
      <c r="B357" s="50" t="s">
        <v>355</v>
      </c>
      <c r="H357" s="20"/>
      <c r="I357" s="51"/>
      <c r="J357" s="51"/>
      <c r="K357" s="51"/>
      <c r="L357" s="51"/>
      <c r="M357" s="51"/>
      <c r="N357" s="51"/>
    </row>
    <row r="358" spans="1:14" outlineLevel="1" x14ac:dyDescent="0.3">
      <c r="A358" s="22" t="s">
        <v>383</v>
      </c>
      <c r="B358" s="50" t="s">
        <v>355</v>
      </c>
      <c r="H358" s="20"/>
      <c r="I358" s="51"/>
      <c r="J358" s="51"/>
      <c r="K358" s="51"/>
      <c r="L358" s="51"/>
      <c r="M358" s="51"/>
      <c r="N358" s="51"/>
    </row>
    <row r="359" spans="1:14" outlineLevel="1" x14ac:dyDescent="0.3">
      <c r="A359" s="22" t="s">
        <v>384</v>
      </c>
      <c r="B359" s="50" t="s">
        <v>355</v>
      </c>
      <c r="H359" s="20"/>
      <c r="I359" s="51"/>
      <c r="J359" s="51"/>
      <c r="K359" s="51"/>
      <c r="L359" s="51"/>
      <c r="M359" s="51"/>
      <c r="N359" s="51"/>
    </row>
    <row r="360" spans="1:14" outlineLevel="1" x14ac:dyDescent="0.3">
      <c r="A360" s="22" t="s">
        <v>385</v>
      </c>
      <c r="B360" s="50" t="s">
        <v>355</v>
      </c>
      <c r="H360" s="20"/>
      <c r="I360" s="51"/>
      <c r="J360" s="51"/>
      <c r="K360" s="51"/>
      <c r="L360" s="51"/>
      <c r="M360" s="51"/>
      <c r="N360" s="51"/>
    </row>
    <row r="361" spans="1:14" outlineLevel="1" x14ac:dyDescent="0.3">
      <c r="A361" s="22" t="s">
        <v>386</v>
      </c>
      <c r="B361" s="50" t="s">
        <v>355</v>
      </c>
      <c r="H361" s="20"/>
      <c r="I361" s="51"/>
      <c r="J361" s="51"/>
      <c r="K361" s="51"/>
      <c r="L361" s="51"/>
      <c r="M361" s="51"/>
      <c r="N361" s="51"/>
    </row>
    <row r="362" spans="1:14" outlineLevel="1" x14ac:dyDescent="0.3">
      <c r="A362" s="22" t="s">
        <v>387</v>
      </c>
      <c r="B362" s="50" t="s">
        <v>355</v>
      </c>
      <c r="H362" s="20"/>
      <c r="I362" s="51"/>
      <c r="J362" s="51"/>
      <c r="K362" s="51"/>
      <c r="L362" s="51"/>
      <c r="M362" s="51"/>
      <c r="N362" s="51"/>
    </row>
    <row r="363" spans="1:14" outlineLevel="1" x14ac:dyDescent="0.3">
      <c r="A363" s="22" t="s">
        <v>388</v>
      </c>
      <c r="B363" s="50" t="s">
        <v>355</v>
      </c>
      <c r="H363" s="20"/>
      <c r="I363" s="51"/>
      <c r="J363" s="51"/>
      <c r="K363" s="51"/>
      <c r="L363" s="51"/>
      <c r="M363" s="51"/>
      <c r="N363" s="51"/>
    </row>
    <row r="364" spans="1:14" outlineLevel="1" x14ac:dyDescent="0.3">
      <c r="A364" s="22" t="s">
        <v>389</v>
      </c>
      <c r="B364" s="50" t="s">
        <v>355</v>
      </c>
      <c r="H364" s="20"/>
      <c r="I364" s="51"/>
      <c r="J364" s="51"/>
      <c r="K364" s="51"/>
      <c r="L364" s="51"/>
      <c r="M364" s="51"/>
      <c r="N364" s="51"/>
    </row>
    <row r="365" spans="1:14" outlineLevel="1" x14ac:dyDescent="0.3">
      <c r="A365" s="22" t="s">
        <v>390</v>
      </c>
      <c r="B365" s="50" t="s">
        <v>355</v>
      </c>
      <c r="H365" s="20"/>
      <c r="I365" s="51"/>
      <c r="J365" s="51"/>
      <c r="K365" s="51"/>
      <c r="L365" s="51"/>
      <c r="M365" s="51"/>
      <c r="N365" s="51"/>
    </row>
    <row r="366" spans="1:14" x14ac:dyDescent="0.3">
      <c r="H366" s="20"/>
      <c r="I366" s="51"/>
      <c r="J366" s="51"/>
      <c r="K366" s="51"/>
      <c r="L366" s="51"/>
      <c r="M366" s="51"/>
      <c r="N366" s="51"/>
    </row>
    <row r="367" spans="1:14" x14ac:dyDescent="0.3">
      <c r="H367" s="20"/>
      <c r="I367" s="51"/>
      <c r="J367" s="51"/>
      <c r="K367" s="51"/>
      <c r="L367" s="51"/>
      <c r="M367" s="51"/>
      <c r="N367" s="51"/>
    </row>
    <row r="368" spans="1:14" x14ac:dyDescent="0.3">
      <c r="H368" s="20"/>
      <c r="I368" s="51"/>
      <c r="J368" s="51"/>
      <c r="K368" s="51"/>
      <c r="L368" s="51"/>
      <c r="M368" s="51"/>
      <c r="N368" s="51"/>
    </row>
    <row r="369" spans="8:8" s="51" customFormat="1" x14ac:dyDescent="0.3">
      <c r="H369" s="20"/>
    </row>
    <row r="370" spans="8:8" s="51" customFormat="1" x14ac:dyDescent="0.3">
      <c r="H370" s="20"/>
    </row>
    <row r="371" spans="8:8" s="51" customFormat="1" x14ac:dyDescent="0.3">
      <c r="H371" s="20"/>
    </row>
    <row r="372" spans="8:8" s="51" customFormat="1" x14ac:dyDescent="0.3">
      <c r="H372" s="20"/>
    </row>
    <row r="373" spans="8:8" s="51" customFormat="1" x14ac:dyDescent="0.3">
      <c r="H373" s="20"/>
    </row>
    <row r="374" spans="8:8" s="51" customFormat="1" x14ac:dyDescent="0.3">
      <c r="H374" s="20"/>
    </row>
    <row r="375" spans="8:8" s="51" customFormat="1" x14ac:dyDescent="0.3">
      <c r="H375" s="20"/>
    </row>
    <row r="376" spans="8:8" s="51" customFormat="1" x14ac:dyDescent="0.3">
      <c r="H376" s="20"/>
    </row>
    <row r="377" spans="8:8" s="51" customFormat="1" x14ac:dyDescent="0.3">
      <c r="H377" s="20"/>
    </row>
    <row r="378" spans="8:8" s="51" customFormat="1" x14ac:dyDescent="0.3">
      <c r="H378" s="20"/>
    </row>
    <row r="379" spans="8:8" s="51" customFormat="1" x14ac:dyDescent="0.3">
      <c r="H379" s="20"/>
    </row>
    <row r="380" spans="8:8" s="51" customFormat="1" x14ac:dyDescent="0.3">
      <c r="H380" s="20"/>
    </row>
    <row r="381" spans="8:8" s="51" customFormat="1" x14ac:dyDescent="0.3">
      <c r="H381" s="20"/>
    </row>
    <row r="382" spans="8:8" s="51" customFormat="1" x14ac:dyDescent="0.3">
      <c r="H382" s="20"/>
    </row>
    <row r="383" spans="8:8" s="51" customFormat="1" x14ac:dyDescent="0.3">
      <c r="H383" s="20"/>
    </row>
    <row r="384" spans="8:8" s="51" customFormat="1" x14ac:dyDescent="0.3">
      <c r="H384" s="20"/>
    </row>
    <row r="385" spans="8:8" s="51" customFormat="1" x14ac:dyDescent="0.3">
      <c r="H385" s="20"/>
    </row>
    <row r="386" spans="8:8" s="51" customFormat="1" x14ac:dyDescent="0.3">
      <c r="H386" s="20"/>
    </row>
    <row r="387" spans="8:8" s="51" customFormat="1" x14ac:dyDescent="0.3">
      <c r="H387" s="20"/>
    </row>
    <row r="388" spans="8:8" s="51" customFormat="1" x14ac:dyDescent="0.3">
      <c r="H388" s="20"/>
    </row>
    <row r="389" spans="8:8" s="51" customFormat="1" x14ac:dyDescent="0.3">
      <c r="H389" s="20"/>
    </row>
    <row r="390" spans="8:8" s="51" customFormat="1" x14ac:dyDescent="0.3">
      <c r="H390" s="20"/>
    </row>
    <row r="391" spans="8:8" s="51" customFormat="1" x14ac:dyDescent="0.3">
      <c r="H391" s="20"/>
    </row>
    <row r="392" spans="8:8" s="51" customFormat="1" x14ac:dyDescent="0.3">
      <c r="H392" s="20"/>
    </row>
    <row r="393" spans="8:8" s="51" customFormat="1" x14ac:dyDescent="0.3">
      <c r="H393" s="20"/>
    </row>
    <row r="394" spans="8:8" s="51" customFormat="1" x14ac:dyDescent="0.3">
      <c r="H394" s="20"/>
    </row>
    <row r="395" spans="8:8" s="51" customFormat="1" x14ac:dyDescent="0.3">
      <c r="H395" s="20"/>
    </row>
    <row r="396" spans="8:8" s="51" customFormat="1" x14ac:dyDescent="0.3">
      <c r="H396" s="20"/>
    </row>
    <row r="397" spans="8:8" s="51" customFormat="1" x14ac:dyDescent="0.3">
      <c r="H397" s="20"/>
    </row>
    <row r="398" spans="8:8" s="51" customFormat="1" x14ac:dyDescent="0.3">
      <c r="H398" s="20"/>
    </row>
    <row r="399" spans="8:8" s="51" customFormat="1" x14ac:dyDescent="0.3">
      <c r="H399" s="20"/>
    </row>
    <row r="400" spans="8:8" s="51" customFormat="1" x14ac:dyDescent="0.3">
      <c r="H400" s="20"/>
    </row>
    <row r="401" spans="8:8" s="51" customFormat="1" x14ac:dyDescent="0.3">
      <c r="H401" s="20"/>
    </row>
    <row r="402" spans="8:8" s="51" customFormat="1" x14ac:dyDescent="0.3">
      <c r="H402" s="20"/>
    </row>
    <row r="403" spans="8:8" s="51" customFormat="1" x14ac:dyDescent="0.3">
      <c r="H403" s="20"/>
    </row>
    <row r="404" spans="8:8" s="51" customFormat="1" x14ac:dyDescent="0.3">
      <c r="H404" s="20"/>
    </row>
    <row r="405" spans="8:8" s="51" customFormat="1" x14ac:dyDescent="0.3">
      <c r="H405" s="20"/>
    </row>
    <row r="406" spans="8:8" s="51" customFormat="1" x14ac:dyDescent="0.3">
      <c r="H406" s="20"/>
    </row>
    <row r="407" spans="8:8" s="51" customFormat="1" x14ac:dyDescent="0.3">
      <c r="H407" s="20"/>
    </row>
    <row r="408" spans="8:8" s="51" customFormat="1" x14ac:dyDescent="0.3">
      <c r="H408" s="20"/>
    </row>
    <row r="409" spans="8:8" s="51" customFormat="1" x14ac:dyDescent="0.3">
      <c r="H409" s="20"/>
    </row>
    <row r="410" spans="8:8" s="51" customFormat="1" x14ac:dyDescent="0.3">
      <c r="H410" s="20"/>
    </row>
    <row r="411" spans="8:8" s="51" customFormat="1" x14ac:dyDescent="0.3">
      <c r="H411" s="20"/>
    </row>
    <row r="412" spans="8:8" s="51" customFormat="1" x14ac:dyDescent="0.3">
      <c r="H412" s="20"/>
    </row>
    <row r="413" spans="8:8" s="51" customFormat="1" x14ac:dyDescent="0.3">
      <c r="H413" s="20"/>
    </row>
  </sheetData>
  <sheetProtection algorithmName="SHA-512" hashValue="9cZGm97rCJEQlYxxufaXlqIjDrdhGwmdLviLupSGEsTx8tFHQmWjGz0U3LJ+Nl2+ekWMEntzL/AkQD9xmPApiQ==" saltValue="Cu2DHZKwCBrvGMxxBRopeA==" spinCount="100000" sheet="1" formatColumns="0" formatRows="0" insertHyperlinks="0" sort="0" autoFilter="0" pivotTables="0"/>
  <protectedRanges>
    <protectedRange sqref="B315:D318 F313:G318 D313:D314" name="Range12"/>
    <protectedRange sqref="C193:C207 B209:C215 F209:G215 B221:C227 C229 C231:C238 B234:B238 C217:C219 B243:B284 C246:C284 C240:C244" name="Range10"/>
    <protectedRange sqref="B168:D172 F168:G172 D138 C164:D166" name="Range8"/>
    <protectedRange sqref="C89:D89 C93:D99 B101:D110 F101:G110 F157:G162 C112:D129 F131:G136 B131:D136 C147:D147" name="Range6"/>
    <protectedRange sqref="B19:B25" name="Basic Facts 2"/>
    <protectedRange sqref="C14:C25" name="Basic facts"/>
    <protectedRange sqref="C29:C30 C27 B31:C35 C38:C39" name="Regulatory Sumary"/>
    <protectedRange sqref="C3 B19:B20 C29:C30 C45:C51 D46:D51 F45:G51 C53:D57 B59:D64 F53:G57 F59:G64 C66:D66 C70:D76 B78:D87 F66:G76 F78:G87 C93:D99 B40:B43 C27 B31:C35 B21:C25 C14:C20 B49:B51 C38:C43" name="HTT General"/>
    <protectedRange sqref="C139:D146 B157:D162 C138 C148:D155" name="Range7"/>
    <protectedRange sqref="C174:C178 B180:D191 F180:G191" name="Range9"/>
    <protectedRange sqref="B321:G365 C312:C314" name="Range11"/>
    <protectedRange sqref="C45:C51 D46:G51 F45:G45 B49:B51" name="Range13"/>
  </protectedRanges>
  <phoneticPr fontId="42" type="noConversion"/>
  <dataValidations count="2">
    <dataValidation type="list" allowBlank="1" showInputMessage="1" showErrorMessage="1" sqref="C299" xr:uid="{4170D199-69B1-4C36-ADE3-FA3FC3E21F21}">
      <formula1>J299:J302</formula1>
    </dataValidation>
    <dataValidation type="list" allowBlank="1" showInputMessage="1" showErrorMessage="1" sqref="C28" xr:uid="{4F9DFA44-CD04-406A-81EC-EEFCAD950917}">
      <formula1>$M$28:$M$30</formula1>
    </dataValidation>
  </dataValidations>
  <hyperlinks>
    <hyperlink ref="B6" location="'A. HTT General'!B13" display="1. Basic Facts" xr:uid="{00000000-0004-0000-0400-000000000000}"/>
    <hyperlink ref="B7" location="'A. HTT General'!B26" display="2. Regulatory Summary" xr:uid="{00000000-0004-0000-0400-000001000000}"/>
    <hyperlink ref="B8" location="'A. HTT General'!B36" display="3. General Cover Pool / Covered Bond Information" xr:uid="{00000000-0004-0000-0400-000002000000}"/>
    <hyperlink ref="B9" location="'A. HTT General'!B285" display="4. References to Capital Requirements Regulation (CRR) 129(7)" xr:uid="{00000000-0004-0000-0400-000003000000}"/>
    <hyperlink ref="B11" location="'A. HTT General'!B319" display="6. Other relevant information" xr:uid="{00000000-0004-0000-0400-000004000000}"/>
    <hyperlink ref="C289" location="'A. HTT General'!A39" display="'A. HTT General'!A39" xr:uid="{00000000-0004-0000-0400-000005000000}"/>
    <hyperlink ref="C291" location="'B1. HTT Mortgage Assets'!B43" display="'B1. HTT Mortgage Assets'!B43" xr:uid="{00000000-0004-0000-0400-000006000000}"/>
    <hyperlink ref="D291" location="'B2. HTT Public Sector Assets'!B48" display="'B2. HTT Public Sector Assets'!B48" xr:uid="{00000000-0004-0000-0400-000007000000}"/>
    <hyperlink ref="C292" location="'A. HTT General'!A52" display="'A. HTT General'!A52" xr:uid="{00000000-0004-0000-0400-000008000000}"/>
    <hyperlink ref="C297" location="'A. HTT General'!B163" display="'A. HTT General'!B163" xr:uid="{00000000-0004-0000-0400-000009000000}"/>
    <hyperlink ref="C298" location="'A. HTT General'!B137" display="'A. HTT General'!B137" xr:uid="{00000000-0004-0000-0400-00000A000000}"/>
    <hyperlink ref="C302" location="'C. HTT Harmonised Glossary'!B18" display="'C. HTT Harmonised Glossary'!B18" xr:uid="{00000000-0004-0000-0400-00000B000000}"/>
    <hyperlink ref="C303" location="'A. HTT General'!B65" display="'A. HTT General'!B65" xr:uid="{00000000-0004-0000-0400-00000C000000}"/>
    <hyperlink ref="C304" location="'A. HTT General'!B88" display="'A. HTT General'!B88" xr:uid="{00000000-0004-0000-0400-00000D000000}"/>
    <hyperlink ref="C307" location="'B1. HTT Mortgage Assets'!B179" display="'B1. HTT Mortgage Assets'!B179" xr:uid="{00000000-0004-0000-0400-00000E000000}"/>
    <hyperlink ref="D307" location="'B2. HTT Public Sector Assets'!B166" display="'B2. HTT Public Sector Assets'!B166" xr:uid="{00000000-0004-0000-0400-00000F000000}"/>
    <hyperlink ref="B27" r:id="rId1" display="Basel Compliance (Y/N)" xr:uid="{00000000-0004-0000-0400-000010000000}"/>
    <hyperlink ref="B29" r:id="rId2" xr:uid="{00000000-0004-0000-0400-000011000000}"/>
    <hyperlink ref="B30" r:id="rId3" xr:uid="{00000000-0004-0000-0400-000012000000}"/>
    <hyperlink ref="B10" location="'A. HTT General'!B311" display="5. References to Capital Requirements Regulation (CRR) 129(1)" xr:uid="{00000000-0004-0000-0400-000013000000}"/>
    <hyperlink ref="D293" location="'B1. HTT Mortgage Assets'!B424" display="'B1. HTT Mortgage Assets'!B424" xr:uid="{00000000-0004-0000-0400-000014000000}"/>
    <hyperlink ref="C293" location="'B1. HTT Mortgage Assets'!B186" display="'B1. HTT Mortgage Assets'!B186" xr:uid="{00000000-0004-0000-0400-000015000000}"/>
    <hyperlink ref="C288" location="'A. HTT General'!A38" display="'A. HTT General'!A38" xr:uid="{00000000-0004-0000-0400-000016000000}"/>
    <hyperlink ref="C296" location="'A. HTT General'!B111" display="'A. HTT General'!B111" xr:uid="{00000000-0004-0000-0400-000017000000}"/>
    <hyperlink ref="D295" location="'B2. HTT Public Sector Assets'!B129" display="'B2. HTT Public Sector Assets'!B129" xr:uid="{00000000-0004-0000-0400-000019000000}"/>
    <hyperlink ref="C295" location="'B1. HTT Mortgage Assets'!B149" display="'B1. HTT Mortgage Assets'!B149" xr:uid="{00000000-0004-0000-0400-00001A000000}"/>
    <hyperlink ref="C294" location="'C. HTT Harmonised Glossary'!B20" display="link to Glossary HG.1.15" xr:uid="{70A8261C-53E5-46F9-B161-336AE24567A1}"/>
    <hyperlink ref="C306" location="'A. HTT General'!B44" display="'A. HTT General'!B44" xr:uid="{22A93FFC-FFD8-46EC-B5A8-26FB6ACCFC83}"/>
    <hyperlink ref="C300" location="'B1. HTT Mortgage Assets'!B215" display="215 LTV residential mortgage" xr:uid="{98548F2A-57E6-4371-8561-2713EA2627FE}"/>
    <hyperlink ref="D300" location="'B1. HTT Mortgage Assets'!B453" display="441 LTV Commercial Mortgage" xr:uid="{5800A913-907A-4153-9140-4F4694708A09}"/>
    <hyperlink ref="C301" location="'A. HTT General'!B230" display="230 Derivatives and Swaps" xr:uid="{77F0E612-51EF-4057-94E1-E16688149A91}"/>
    <hyperlink ref="B28" r:id="rId4" display="CBD Compliance (Y/N)" xr:uid="{3C8E45B7-61FB-45A4-ACB2-0C2226575A66}"/>
    <hyperlink ref="F293" location="'B2. HTT Public Sector Assets'!A18" display="'B2. HTT Public Sector Assets'!A18" xr:uid="{00000000-0004-0000-0400-000018000000}"/>
    <hyperlink ref="G293" location="'B3. HTT Shipping Assets'!B116" display="'B3. HTT Shipping Assets'!B116" xr:uid="{AD021156-21CA-4734-961B-2C774A7531C9}"/>
    <hyperlink ref="F295" location="'B3. HTT Shipping Assets'!B80" display="'B3. HTT Shipping Assets'!B80" xr:uid="{30079AD2-C796-49F2-BFB1-0DCCB1D2AA07}"/>
    <hyperlink ref="C305" location="'C. HTT Harmonised Glossary'!B12" display="link to Glossary HG 1.7" xr:uid="{9BB09716-6675-42A0-BD7F-6367756A2C59}"/>
    <hyperlink ref="F307" location="'B3. HTT Shipping Assets'!B110" display="'B3. HTT Shipping Assets'!B110" xr:uid="{7AEEDC51-220C-44D5-B2BD-8CC3BB0653FD}"/>
    <hyperlink ref="B44" location="'C. HTT Harmonised Glossary'!B6" display="2. Over-collateralisation (OC) " xr:uid="{127A2DD0-EA6F-4DE1-A280-29469B922A79}"/>
    <hyperlink ref="F300" location="'B2. HTT Public Sector Assets'!B147" display="147 for Public Sector Asset - type of debtor" xr:uid="{0068EC8C-36FC-446E-BA0F-9D2D84D823F3}"/>
    <hyperlink ref="C244" location="'F1. Sustainable M data'!A1" display="F1. Tab" xr:uid="{B50CE88F-4E7E-4722-A46C-C8E6253C91B8}"/>
    <hyperlink ref="D244" location="'F2. Sustainable PS data'!A1" display="F2. Tab" xr:uid="{230C129E-9BBE-405E-BAA2-4C0F5B70E2D4}"/>
  </hyperlinks>
  <pageMargins left="0.70866141732283472" right="0.70866141732283472" top="0.74803149606299213" bottom="0.74803149606299213" header="0.31496062992125984" footer="0.31496062992125984"/>
  <pageSetup paperSize="9" fitToHeight="0" orientation="landscape" r:id="rId5"/>
  <headerFooter>
    <oddHeader>&amp;R&amp;G</oddHeader>
  </headerFooter>
  <ignoredErrors>
    <ignoredError sqref="F58 F77" formula="1"/>
  </ignoredErrors>
  <legacyDrawing r:id="rId6"/>
  <legacyDrawingHF r:id="rId7"/>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tabColor rgb="FFE36E00"/>
  </sheetPr>
  <dimension ref="A1:N622"/>
  <sheetViews>
    <sheetView zoomScale="80" zoomScaleNormal="80" workbookViewId="0">
      <selection activeCell="C12" sqref="C12"/>
    </sheetView>
  </sheetViews>
  <sheetFormatPr defaultColWidth="8.88671875" defaultRowHeight="14.4" outlineLevelRow="1" x14ac:dyDescent="0.3"/>
  <cols>
    <col min="1" max="1" width="13.88671875" style="22" customWidth="1"/>
    <col min="2" max="2" width="62.88671875" style="22" customWidth="1"/>
    <col min="3" max="3" width="41" style="22" customWidth="1"/>
    <col min="4" max="4" width="40.88671875" style="22" customWidth="1"/>
    <col min="5" max="5" width="6.6640625" style="22" customWidth="1"/>
    <col min="6" max="6" width="41.5546875" style="22" customWidth="1"/>
    <col min="7" max="7" width="41.5546875" style="20" customWidth="1"/>
    <col min="8" max="16384" width="8.88671875" style="51"/>
  </cols>
  <sheetData>
    <row r="1" spans="1:7" ht="31.2" x14ac:dyDescent="0.3">
      <c r="A1" s="19" t="s">
        <v>391</v>
      </c>
      <c r="B1" s="19"/>
      <c r="C1" s="20"/>
      <c r="D1" s="20"/>
      <c r="E1" s="20"/>
      <c r="F1" s="168" t="s">
        <v>2285</v>
      </c>
    </row>
    <row r="2" spans="1:7" ht="15" thickBot="1" x14ac:dyDescent="0.35">
      <c r="A2" s="20"/>
      <c r="B2" s="20"/>
      <c r="C2" s="20"/>
      <c r="D2" s="20"/>
      <c r="E2" s="20"/>
      <c r="F2" s="20"/>
    </row>
    <row r="3" spans="1:7" ht="18.600000000000001" thickBot="1" x14ac:dyDescent="0.35">
      <c r="A3" s="23"/>
      <c r="B3" s="24" t="s">
        <v>20</v>
      </c>
      <c r="C3" s="152" t="s">
        <v>1095</v>
      </c>
      <c r="D3" s="23"/>
      <c r="E3" s="23"/>
      <c r="F3" s="20"/>
      <c r="G3" s="23"/>
    </row>
    <row r="4" spans="1:7" ht="15" thickBot="1" x14ac:dyDescent="0.35"/>
    <row r="5" spans="1:7" ht="18" x14ac:dyDescent="0.3">
      <c r="A5" s="26"/>
      <c r="B5" s="27" t="s">
        <v>392</v>
      </c>
      <c r="C5" s="26"/>
      <c r="E5" s="28"/>
      <c r="F5" s="28"/>
    </row>
    <row r="6" spans="1:7" x14ac:dyDescent="0.3">
      <c r="B6" s="84" t="s">
        <v>393</v>
      </c>
    </row>
    <row r="7" spans="1:7" x14ac:dyDescent="0.3">
      <c r="B7" s="171" t="s">
        <v>394</v>
      </c>
    </row>
    <row r="8" spans="1:7" ht="15" thickBot="1" x14ac:dyDescent="0.35">
      <c r="B8" s="172" t="s">
        <v>395</v>
      </c>
    </row>
    <row r="9" spans="1:7" x14ac:dyDescent="0.3">
      <c r="B9" s="85"/>
    </row>
    <row r="10" spans="1:7" ht="36" x14ac:dyDescent="0.3">
      <c r="A10" s="33" t="s">
        <v>28</v>
      </c>
      <c r="B10" s="33" t="s">
        <v>393</v>
      </c>
      <c r="C10" s="34"/>
      <c r="D10" s="34"/>
      <c r="E10" s="34"/>
      <c r="F10" s="34"/>
      <c r="G10" s="35"/>
    </row>
    <row r="11" spans="1:7" ht="15" customHeight="1" x14ac:dyDescent="0.3">
      <c r="A11" s="41"/>
      <c r="B11" s="42" t="s">
        <v>396</v>
      </c>
      <c r="C11" s="41" t="s">
        <v>58</v>
      </c>
      <c r="D11" s="41"/>
      <c r="E11" s="41"/>
      <c r="F11" s="44" t="s">
        <v>397</v>
      </c>
      <c r="G11" s="44"/>
    </row>
    <row r="12" spans="1:7" x14ac:dyDescent="0.3">
      <c r="A12" s="22" t="s">
        <v>398</v>
      </c>
      <c r="B12" s="22" t="s">
        <v>399</v>
      </c>
      <c r="C12" s="96">
        <v>7708.9538899999998</v>
      </c>
      <c r="F12" s="102">
        <f>IF($C$15=0,"",IF(C12="[for completion]","",C12/$C$15))</f>
        <v>1</v>
      </c>
    </row>
    <row r="13" spans="1:7" x14ac:dyDescent="0.3">
      <c r="A13" s="22" t="s">
        <v>400</v>
      </c>
      <c r="B13" s="22" t="s">
        <v>401</v>
      </c>
      <c r="C13" s="96">
        <v>0</v>
      </c>
      <c r="F13" s="102">
        <f>IF($C$15=0,"",IF(C13="[for completion]","",C13/$C$15))</f>
        <v>0</v>
      </c>
    </row>
    <row r="14" spans="1:7" x14ac:dyDescent="0.3">
      <c r="A14" s="22" t="s">
        <v>402</v>
      </c>
      <c r="B14" s="22" t="s">
        <v>86</v>
      </c>
      <c r="C14" s="96">
        <v>0</v>
      </c>
      <c r="F14" s="102">
        <f>IF($C$15=0,"",IF(C14="[for completion]","",C14/$C$15))</f>
        <v>0</v>
      </c>
    </row>
    <row r="15" spans="1:7" x14ac:dyDescent="0.3">
      <c r="A15" s="22" t="s">
        <v>403</v>
      </c>
      <c r="B15" s="86" t="s">
        <v>88</v>
      </c>
      <c r="C15" s="96">
        <f>SUM(C12:C14)</f>
        <v>7708.9538899999998</v>
      </c>
      <c r="F15" s="93">
        <f>SUM(F12:F14)</f>
        <v>1</v>
      </c>
    </row>
    <row r="16" spans="1:7" outlineLevel="1" x14ac:dyDescent="0.3">
      <c r="A16" s="22" t="s">
        <v>404</v>
      </c>
      <c r="B16" s="50" t="s">
        <v>405</v>
      </c>
      <c r="C16" s="96"/>
      <c r="F16" s="102">
        <f t="shared" ref="F16:F26" si="0">IF($C$15=0,"",IF(C16="[for completion]","",C16/$C$15))</f>
        <v>0</v>
      </c>
    </row>
    <row r="17" spans="1:7" outlineLevel="1" x14ac:dyDescent="0.3">
      <c r="A17" s="22" t="s">
        <v>406</v>
      </c>
      <c r="B17" s="50" t="s">
        <v>946</v>
      </c>
      <c r="C17" s="96"/>
      <c r="F17" s="102">
        <f t="shared" si="0"/>
        <v>0</v>
      </c>
    </row>
    <row r="18" spans="1:7" outlineLevel="1" x14ac:dyDescent="0.3">
      <c r="A18" s="22" t="s">
        <v>407</v>
      </c>
      <c r="B18" s="50" t="s">
        <v>90</v>
      </c>
      <c r="C18" s="96"/>
      <c r="F18" s="102">
        <f t="shared" si="0"/>
        <v>0</v>
      </c>
    </row>
    <row r="19" spans="1:7" outlineLevel="1" x14ac:dyDescent="0.3">
      <c r="A19" s="22" t="s">
        <v>408</v>
      </c>
      <c r="B19" s="50" t="s">
        <v>90</v>
      </c>
      <c r="C19" s="96"/>
      <c r="F19" s="102">
        <f t="shared" si="0"/>
        <v>0</v>
      </c>
    </row>
    <row r="20" spans="1:7" outlineLevel="1" x14ac:dyDescent="0.3">
      <c r="A20" s="22" t="s">
        <v>409</v>
      </c>
      <c r="B20" s="50" t="s">
        <v>90</v>
      </c>
      <c r="C20" s="96"/>
      <c r="F20" s="102">
        <f t="shared" si="0"/>
        <v>0</v>
      </c>
    </row>
    <row r="21" spans="1:7" outlineLevel="1" x14ac:dyDescent="0.3">
      <c r="A21" s="22" t="s">
        <v>410</v>
      </c>
      <c r="B21" s="50" t="s">
        <v>90</v>
      </c>
      <c r="C21" s="96"/>
      <c r="F21" s="102">
        <f t="shared" si="0"/>
        <v>0</v>
      </c>
    </row>
    <row r="22" spans="1:7" outlineLevel="1" x14ac:dyDescent="0.3">
      <c r="A22" s="22" t="s">
        <v>411</v>
      </c>
      <c r="B22" s="50" t="s">
        <v>90</v>
      </c>
      <c r="C22" s="96"/>
      <c r="F22" s="102">
        <f t="shared" si="0"/>
        <v>0</v>
      </c>
    </row>
    <row r="23" spans="1:7" outlineLevel="1" x14ac:dyDescent="0.3">
      <c r="A23" s="22" t="s">
        <v>412</v>
      </c>
      <c r="B23" s="50" t="s">
        <v>90</v>
      </c>
      <c r="C23" s="96"/>
      <c r="F23" s="102">
        <f t="shared" si="0"/>
        <v>0</v>
      </c>
    </row>
    <row r="24" spans="1:7" outlineLevel="1" x14ac:dyDescent="0.3">
      <c r="A24" s="22" t="s">
        <v>413</v>
      </c>
      <c r="B24" s="50" t="s">
        <v>90</v>
      </c>
      <c r="C24" s="96"/>
      <c r="F24" s="102">
        <f t="shared" si="0"/>
        <v>0</v>
      </c>
    </row>
    <row r="25" spans="1:7" outlineLevel="1" x14ac:dyDescent="0.3">
      <c r="A25" s="22" t="s">
        <v>414</v>
      </c>
      <c r="B25" s="50" t="s">
        <v>90</v>
      </c>
      <c r="C25" s="96"/>
      <c r="F25" s="102">
        <f t="shared" si="0"/>
        <v>0</v>
      </c>
    </row>
    <row r="26" spans="1:7" outlineLevel="1" x14ac:dyDescent="0.3">
      <c r="A26" s="22" t="s">
        <v>415</v>
      </c>
      <c r="B26" s="50" t="s">
        <v>90</v>
      </c>
      <c r="C26" s="99"/>
      <c r="D26" s="51"/>
      <c r="E26" s="51"/>
      <c r="F26" s="102">
        <f t="shared" si="0"/>
        <v>0</v>
      </c>
    </row>
    <row r="27" spans="1:7" ht="15" customHeight="1" x14ac:dyDescent="0.3">
      <c r="A27" s="41"/>
      <c r="B27" s="42" t="s">
        <v>416</v>
      </c>
      <c r="C27" s="41" t="s">
        <v>417</v>
      </c>
      <c r="D27" s="41" t="s">
        <v>418</v>
      </c>
      <c r="E27" s="43"/>
      <c r="F27" s="41" t="s">
        <v>419</v>
      </c>
      <c r="G27" s="44"/>
    </row>
    <row r="28" spans="1:7" x14ac:dyDescent="0.3">
      <c r="A28" s="22" t="s">
        <v>420</v>
      </c>
      <c r="B28" s="22" t="s">
        <v>421</v>
      </c>
      <c r="C28" s="97">
        <v>44827</v>
      </c>
      <c r="D28" s="97">
        <v>0</v>
      </c>
      <c r="F28" s="97">
        <f>IF(AND(C28="[For completion]",D28="[For completion]"),"[For completion]",SUM(C28:D28))</f>
        <v>44827</v>
      </c>
    </row>
    <row r="29" spans="1:7" outlineLevel="1" x14ac:dyDescent="0.3">
      <c r="A29" s="22" t="s">
        <v>422</v>
      </c>
      <c r="B29" s="37" t="s">
        <v>423</v>
      </c>
      <c r="C29" s="97"/>
      <c r="D29" s="97"/>
      <c r="F29" s="97"/>
    </row>
    <row r="30" spans="1:7" outlineLevel="1" x14ac:dyDescent="0.3">
      <c r="A30" s="22" t="s">
        <v>424</v>
      </c>
      <c r="B30" s="37" t="s">
        <v>425</v>
      </c>
      <c r="C30" s="97"/>
      <c r="D30" s="97"/>
      <c r="F30" s="97"/>
    </row>
    <row r="31" spans="1:7" outlineLevel="1" x14ac:dyDescent="0.3">
      <c r="A31" s="22" t="s">
        <v>426</v>
      </c>
      <c r="B31" s="37"/>
    </row>
    <row r="32" spans="1:7" outlineLevel="1" x14ac:dyDescent="0.3">
      <c r="A32" s="22" t="s">
        <v>427</v>
      </c>
      <c r="B32" s="37"/>
    </row>
    <row r="33" spans="1:7" outlineLevel="1" x14ac:dyDescent="0.3">
      <c r="A33" s="22" t="s">
        <v>1108</v>
      </c>
      <c r="B33" s="37"/>
    </row>
    <row r="34" spans="1:7" outlineLevel="1" x14ac:dyDescent="0.3">
      <c r="A34" s="22" t="s">
        <v>1109</v>
      </c>
      <c r="B34" s="37"/>
    </row>
    <row r="35" spans="1:7" ht="15" customHeight="1" x14ac:dyDescent="0.3">
      <c r="A35" s="41"/>
      <c r="B35" s="42" t="s">
        <v>428</v>
      </c>
      <c r="C35" s="41" t="s">
        <v>429</v>
      </c>
      <c r="D35" s="41" t="s">
        <v>430</v>
      </c>
      <c r="E35" s="43"/>
      <c r="F35" s="44" t="s">
        <v>397</v>
      </c>
      <c r="G35" s="44"/>
    </row>
    <row r="36" spans="1:7" x14ac:dyDescent="0.3">
      <c r="A36" s="22" t="s">
        <v>431</v>
      </c>
      <c r="B36" s="22" t="s">
        <v>432</v>
      </c>
      <c r="C36" s="93">
        <v>1.6855756806149853E-3</v>
      </c>
      <c r="D36" s="93">
        <v>0</v>
      </c>
      <c r="E36" s="110"/>
      <c r="F36" s="93">
        <v>1.6855756806149853E-3</v>
      </c>
    </row>
    <row r="37" spans="1:7" outlineLevel="1" x14ac:dyDescent="0.3">
      <c r="A37" s="22" t="s">
        <v>433</v>
      </c>
      <c r="C37" s="93"/>
      <c r="D37" s="93"/>
      <c r="E37" s="110"/>
      <c r="F37" s="93"/>
    </row>
    <row r="38" spans="1:7" outlineLevel="1" x14ac:dyDescent="0.3">
      <c r="A38" s="22" t="s">
        <v>434</v>
      </c>
      <c r="C38" s="93"/>
      <c r="D38" s="93"/>
      <c r="E38" s="110"/>
      <c r="F38" s="93"/>
    </row>
    <row r="39" spans="1:7" outlineLevel="1" x14ac:dyDescent="0.3">
      <c r="A39" s="22" t="s">
        <v>435</v>
      </c>
      <c r="C39" s="93"/>
      <c r="D39" s="93"/>
      <c r="E39" s="110"/>
      <c r="F39" s="93"/>
    </row>
    <row r="40" spans="1:7" outlineLevel="1" x14ac:dyDescent="0.3">
      <c r="A40" s="22" t="s">
        <v>436</v>
      </c>
      <c r="C40" s="93"/>
      <c r="D40" s="93"/>
      <c r="E40" s="110"/>
      <c r="F40" s="93"/>
    </row>
    <row r="41" spans="1:7" outlineLevel="1" x14ac:dyDescent="0.3">
      <c r="A41" s="22" t="s">
        <v>437</v>
      </c>
      <c r="C41" s="93"/>
      <c r="D41" s="93"/>
      <c r="E41" s="110"/>
      <c r="F41" s="93"/>
    </row>
    <row r="42" spans="1:7" outlineLevel="1" x14ac:dyDescent="0.3">
      <c r="A42" s="22" t="s">
        <v>438</v>
      </c>
      <c r="C42" s="93"/>
      <c r="D42" s="93"/>
      <c r="E42" s="110"/>
      <c r="F42" s="93"/>
    </row>
    <row r="43" spans="1:7" ht="15" customHeight="1" x14ac:dyDescent="0.3">
      <c r="A43" s="41"/>
      <c r="B43" s="42" t="s">
        <v>439</v>
      </c>
      <c r="C43" s="41" t="s">
        <v>429</v>
      </c>
      <c r="D43" s="41" t="s">
        <v>430</v>
      </c>
      <c r="E43" s="43"/>
      <c r="F43" s="44" t="s">
        <v>397</v>
      </c>
      <c r="G43" s="44"/>
    </row>
    <row r="44" spans="1:7" x14ac:dyDescent="0.3">
      <c r="A44" s="22" t="s">
        <v>440</v>
      </c>
      <c r="B44" s="64" t="s">
        <v>441</v>
      </c>
      <c r="C44" s="92">
        <f>SUM(C45:C71)</f>
        <v>0</v>
      </c>
      <c r="D44" s="92">
        <f>SUM(D45:D71)</f>
        <v>0</v>
      </c>
      <c r="E44" s="93"/>
      <c r="F44" s="92">
        <f>SUM(F45:F71)</f>
        <v>0</v>
      </c>
      <c r="G44" s="22"/>
    </row>
    <row r="45" spans="1:7" x14ac:dyDescent="0.3">
      <c r="A45" s="22" t="s">
        <v>442</v>
      </c>
      <c r="B45" s="22" t="s">
        <v>443</v>
      </c>
      <c r="C45" s="93">
        <v>0</v>
      </c>
      <c r="D45" s="93">
        <v>0</v>
      </c>
      <c r="E45" s="93"/>
      <c r="F45" s="93">
        <v>0</v>
      </c>
      <c r="G45" s="22"/>
    </row>
    <row r="46" spans="1:7" x14ac:dyDescent="0.3">
      <c r="A46" s="22" t="s">
        <v>444</v>
      </c>
      <c r="B46" s="22" t="s">
        <v>445</v>
      </c>
      <c r="C46" s="93">
        <v>0</v>
      </c>
      <c r="D46" s="93">
        <v>0</v>
      </c>
      <c r="E46" s="93"/>
      <c r="F46" s="93">
        <v>0</v>
      </c>
      <c r="G46" s="22"/>
    </row>
    <row r="47" spans="1:7" x14ac:dyDescent="0.3">
      <c r="A47" s="22" t="s">
        <v>446</v>
      </c>
      <c r="B47" s="22" t="s">
        <v>447</v>
      </c>
      <c r="C47" s="93">
        <v>0</v>
      </c>
      <c r="D47" s="93">
        <v>0</v>
      </c>
      <c r="E47" s="93"/>
      <c r="F47" s="93">
        <v>0</v>
      </c>
      <c r="G47" s="22"/>
    </row>
    <row r="48" spans="1:7" x14ac:dyDescent="0.3">
      <c r="A48" s="22" t="s">
        <v>448</v>
      </c>
      <c r="B48" s="22" t="s">
        <v>449</v>
      </c>
      <c r="C48" s="93">
        <v>0</v>
      </c>
      <c r="D48" s="93">
        <v>0</v>
      </c>
      <c r="E48" s="93"/>
      <c r="F48" s="93">
        <v>0</v>
      </c>
      <c r="G48" s="22"/>
    </row>
    <row r="49" spans="1:7" x14ac:dyDescent="0.3">
      <c r="A49" s="22" t="s">
        <v>450</v>
      </c>
      <c r="B49" s="22" t="s">
        <v>451</v>
      </c>
      <c r="C49" s="93">
        <v>0</v>
      </c>
      <c r="D49" s="93">
        <v>0</v>
      </c>
      <c r="E49" s="93"/>
      <c r="F49" s="93">
        <v>0</v>
      </c>
      <c r="G49" s="22"/>
    </row>
    <row r="50" spans="1:7" x14ac:dyDescent="0.3">
      <c r="A50" s="22" t="s">
        <v>452</v>
      </c>
      <c r="B50" s="22" t="s">
        <v>1805</v>
      </c>
      <c r="C50" s="93">
        <v>0</v>
      </c>
      <c r="D50" s="93">
        <v>0</v>
      </c>
      <c r="E50" s="93"/>
      <c r="F50" s="93">
        <v>0</v>
      </c>
      <c r="G50" s="22"/>
    </row>
    <row r="51" spans="1:7" x14ac:dyDescent="0.3">
      <c r="A51" s="22" t="s">
        <v>453</v>
      </c>
      <c r="B51" s="22" t="s">
        <v>454</v>
      </c>
      <c r="C51" s="93">
        <v>0</v>
      </c>
      <c r="D51" s="93">
        <v>0</v>
      </c>
      <c r="E51" s="93"/>
      <c r="F51" s="93">
        <v>0</v>
      </c>
      <c r="G51" s="22"/>
    </row>
    <row r="52" spans="1:7" x14ac:dyDescent="0.3">
      <c r="A52" s="22" t="s">
        <v>455</v>
      </c>
      <c r="B52" s="22" t="s">
        <v>456</v>
      </c>
      <c r="C52" s="93">
        <v>0</v>
      </c>
      <c r="D52" s="93">
        <v>0</v>
      </c>
      <c r="E52" s="93"/>
      <c r="F52" s="93">
        <v>0</v>
      </c>
      <c r="G52" s="22"/>
    </row>
    <row r="53" spans="1:7" x14ac:dyDescent="0.3">
      <c r="A53" s="22" t="s">
        <v>457</v>
      </c>
      <c r="B53" s="22" t="s">
        <v>458</v>
      </c>
      <c r="C53" s="93">
        <v>0</v>
      </c>
      <c r="D53" s="93">
        <v>0</v>
      </c>
      <c r="E53" s="93"/>
      <c r="F53" s="93">
        <v>0</v>
      </c>
      <c r="G53" s="22"/>
    </row>
    <row r="54" spans="1:7" x14ac:dyDescent="0.3">
      <c r="A54" s="22" t="s">
        <v>459</v>
      </c>
      <c r="B54" s="22" t="s">
        <v>460</v>
      </c>
      <c r="C54" s="93">
        <v>0</v>
      </c>
      <c r="D54" s="93">
        <v>0</v>
      </c>
      <c r="E54" s="93"/>
      <c r="F54" s="93">
        <v>0</v>
      </c>
      <c r="G54" s="22"/>
    </row>
    <row r="55" spans="1:7" x14ac:dyDescent="0.3">
      <c r="A55" s="22" t="s">
        <v>461</v>
      </c>
      <c r="B55" s="22" t="s">
        <v>462</v>
      </c>
      <c r="C55" s="93">
        <v>0</v>
      </c>
      <c r="D55" s="93">
        <v>0</v>
      </c>
      <c r="E55" s="93"/>
      <c r="F55" s="93">
        <v>0</v>
      </c>
      <c r="G55" s="22"/>
    </row>
    <row r="56" spans="1:7" x14ac:dyDescent="0.3">
      <c r="A56" s="22" t="s">
        <v>463</v>
      </c>
      <c r="B56" s="22" t="s">
        <v>464</v>
      </c>
      <c r="C56" s="93">
        <v>0</v>
      </c>
      <c r="D56" s="93">
        <v>0</v>
      </c>
      <c r="E56" s="93"/>
      <c r="F56" s="93">
        <v>0</v>
      </c>
      <c r="G56" s="22"/>
    </row>
    <row r="57" spans="1:7" x14ac:dyDescent="0.3">
      <c r="A57" s="22" t="s">
        <v>465</v>
      </c>
      <c r="B57" s="22" t="s">
        <v>466</v>
      </c>
      <c r="C57" s="93">
        <v>0</v>
      </c>
      <c r="D57" s="93">
        <v>0</v>
      </c>
      <c r="E57" s="93"/>
      <c r="F57" s="93">
        <v>0</v>
      </c>
      <c r="G57" s="22"/>
    </row>
    <row r="58" spans="1:7" x14ac:dyDescent="0.3">
      <c r="A58" s="22" t="s">
        <v>467</v>
      </c>
      <c r="B58" s="22" t="s">
        <v>468</v>
      </c>
      <c r="C58" s="93">
        <v>0</v>
      </c>
      <c r="D58" s="93">
        <v>0</v>
      </c>
      <c r="E58" s="93"/>
      <c r="F58" s="93">
        <v>0</v>
      </c>
      <c r="G58" s="22"/>
    </row>
    <row r="59" spans="1:7" x14ac:dyDescent="0.3">
      <c r="A59" s="22" t="s">
        <v>469</v>
      </c>
      <c r="B59" s="22" t="s">
        <v>470</v>
      </c>
      <c r="C59" s="93">
        <v>0</v>
      </c>
      <c r="D59" s="93">
        <v>0</v>
      </c>
      <c r="E59" s="93"/>
      <c r="F59" s="93">
        <v>0</v>
      </c>
      <c r="G59" s="22"/>
    </row>
    <row r="60" spans="1:7" x14ac:dyDescent="0.3">
      <c r="A60" s="22" t="s">
        <v>471</v>
      </c>
      <c r="B60" s="22" t="s">
        <v>3</v>
      </c>
      <c r="C60" s="93">
        <v>0</v>
      </c>
      <c r="D60" s="93">
        <v>0</v>
      </c>
      <c r="E60" s="93"/>
      <c r="F60" s="93">
        <v>0</v>
      </c>
      <c r="G60" s="22"/>
    </row>
    <row r="61" spans="1:7" x14ac:dyDescent="0.3">
      <c r="A61" s="22" t="s">
        <v>472</v>
      </c>
      <c r="B61" s="22" t="s">
        <v>473</v>
      </c>
      <c r="C61" s="93">
        <v>0</v>
      </c>
      <c r="D61" s="93">
        <v>0</v>
      </c>
      <c r="E61" s="93"/>
      <c r="F61" s="93">
        <v>0</v>
      </c>
      <c r="G61" s="22"/>
    </row>
    <row r="62" spans="1:7" x14ac:dyDescent="0.3">
      <c r="A62" s="22" t="s">
        <v>474</v>
      </c>
      <c r="B62" s="22" t="s">
        <v>475</v>
      </c>
      <c r="C62" s="93">
        <v>0</v>
      </c>
      <c r="D62" s="93">
        <v>0</v>
      </c>
      <c r="E62" s="93"/>
      <c r="F62" s="93">
        <v>0</v>
      </c>
      <c r="G62" s="22"/>
    </row>
    <row r="63" spans="1:7" x14ac:dyDescent="0.3">
      <c r="A63" s="22" t="s">
        <v>476</v>
      </c>
      <c r="B63" s="22" t="s">
        <v>477</v>
      </c>
      <c r="C63" s="93">
        <v>0</v>
      </c>
      <c r="D63" s="93">
        <v>0</v>
      </c>
      <c r="E63" s="93"/>
      <c r="F63" s="93">
        <v>0</v>
      </c>
      <c r="G63" s="22"/>
    </row>
    <row r="64" spans="1:7" x14ac:dyDescent="0.3">
      <c r="A64" s="22" t="s">
        <v>478</v>
      </c>
      <c r="B64" s="22" t="s">
        <v>479</v>
      </c>
      <c r="C64" s="93">
        <v>0</v>
      </c>
      <c r="D64" s="93">
        <v>0</v>
      </c>
      <c r="E64" s="93"/>
      <c r="F64" s="93">
        <v>0</v>
      </c>
      <c r="G64" s="22"/>
    </row>
    <row r="65" spans="1:7" x14ac:dyDescent="0.3">
      <c r="A65" s="22" t="s">
        <v>480</v>
      </c>
      <c r="B65" s="22" t="s">
        <v>481</v>
      </c>
      <c r="C65" s="93">
        <v>0</v>
      </c>
      <c r="D65" s="93">
        <v>0</v>
      </c>
      <c r="E65" s="93"/>
      <c r="F65" s="93">
        <v>0</v>
      </c>
      <c r="G65" s="22"/>
    </row>
    <row r="66" spans="1:7" x14ac:dyDescent="0.3">
      <c r="A66" s="22" t="s">
        <v>482</v>
      </c>
      <c r="B66" s="22" t="s">
        <v>483</v>
      </c>
      <c r="C66" s="93">
        <v>0</v>
      </c>
      <c r="D66" s="93">
        <v>0</v>
      </c>
      <c r="E66" s="93"/>
      <c r="F66" s="93">
        <v>0</v>
      </c>
      <c r="G66" s="22"/>
    </row>
    <row r="67" spans="1:7" x14ac:dyDescent="0.3">
      <c r="A67" s="22" t="s">
        <v>484</v>
      </c>
      <c r="B67" s="22" t="s">
        <v>485</v>
      </c>
      <c r="C67" s="93">
        <v>0</v>
      </c>
      <c r="D67" s="93">
        <v>0</v>
      </c>
      <c r="E67" s="93"/>
      <c r="F67" s="93">
        <v>0</v>
      </c>
      <c r="G67" s="22"/>
    </row>
    <row r="68" spans="1:7" x14ac:dyDescent="0.3">
      <c r="A68" s="22" t="s">
        <v>486</v>
      </c>
      <c r="B68" s="22" t="s">
        <v>487</v>
      </c>
      <c r="C68" s="93">
        <v>0</v>
      </c>
      <c r="D68" s="93">
        <v>0</v>
      </c>
      <c r="E68" s="93"/>
      <c r="F68" s="93">
        <v>0</v>
      </c>
      <c r="G68" s="22"/>
    </row>
    <row r="69" spans="1:7" x14ac:dyDescent="0.3">
      <c r="A69" s="22" t="s">
        <v>488</v>
      </c>
      <c r="B69" s="22" t="s">
        <v>489</v>
      </c>
      <c r="C69" s="93">
        <v>0</v>
      </c>
      <c r="D69" s="93">
        <v>0</v>
      </c>
      <c r="E69" s="93"/>
      <c r="F69" s="93">
        <v>0</v>
      </c>
      <c r="G69" s="22"/>
    </row>
    <row r="70" spans="1:7" x14ac:dyDescent="0.3">
      <c r="A70" s="22" t="s">
        <v>490</v>
      </c>
      <c r="B70" s="22" t="s">
        <v>491</v>
      </c>
      <c r="C70" s="93">
        <v>0</v>
      </c>
      <c r="D70" s="93">
        <v>0</v>
      </c>
      <c r="E70" s="93"/>
      <c r="F70" s="93">
        <v>0</v>
      </c>
      <c r="G70" s="22"/>
    </row>
    <row r="71" spans="1:7" x14ac:dyDescent="0.3">
      <c r="A71" s="22" t="s">
        <v>492</v>
      </c>
      <c r="B71" s="22" t="s">
        <v>6</v>
      </c>
      <c r="C71" s="93">
        <v>0</v>
      </c>
      <c r="D71" s="93">
        <v>0</v>
      </c>
      <c r="E71" s="93"/>
      <c r="F71" s="93">
        <v>0</v>
      </c>
      <c r="G71" s="22"/>
    </row>
    <row r="72" spans="1:7" x14ac:dyDescent="0.3">
      <c r="A72" s="22" t="s">
        <v>493</v>
      </c>
      <c r="B72" s="64" t="s">
        <v>256</v>
      </c>
      <c r="C72" s="92">
        <f>SUM(C73:C75)</f>
        <v>0</v>
      </c>
      <c r="D72" s="92">
        <f>SUM(D73:D75)</f>
        <v>0</v>
      </c>
      <c r="E72" s="93"/>
      <c r="F72" s="92">
        <f>SUM(F73:F75)</f>
        <v>0</v>
      </c>
      <c r="G72" s="22"/>
    </row>
    <row r="73" spans="1:7" x14ac:dyDescent="0.3">
      <c r="A73" s="22" t="s">
        <v>495</v>
      </c>
      <c r="B73" s="22" t="s">
        <v>497</v>
      </c>
      <c r="C73" s="93">
        <v>0</v>
      </c>
      <c r="D73" s="93">
        <v>0</v>
      </c>
      <c r="E73" s="93"/>
      <c r="F73" s="93">
        <v>0</v>
      </c>
      <c r="G73" s="22"/>
    </row>
    <row r="74" spans="1:7" x14ac:dyDescent="0.3">
      <c r="A74" s="22" t="s">
        <v>496</v>
      </c>
      <c r="B74" s="22" t="s">
        <v>499</v>
      </c>
      <c r="C74" s="93">
        <v>0</v>
      </c>
      <c r="D74" s="93">
        <v>0</v>
      </c>
      <c r="E74" s="93"/>
      <c r="F74" s="93">
        <v>0</v>
      </c>
      <c r="G74" s="22"/>
    </row>
    <row r="75" spans="1:7" x14ac:dyDescent="0.3">
      <c r="A75" s="22" t="s">
        <v>498</v>
      </c>
      <c r="B75" s="22" t="s">
        <v>2</v>
      </c>
      <c r="C75" s="93">
        <v>0</v>
      </c>
      <c r="D75" s="93">
        <v>0</v>
      </c>
      <c r="E75" s="93"/>
      <c r="F75" s="93">
        <v>0</v>
      </c>
      <c r="G75" s="22"/>
    </row>
    <row r="76" spans="1:7" x14ac:dyDescent="0.3">
      <c r="A76" s="22" t="s">
        <v>1089</v>
      </c>
      <c r="B76" s="64" t="s">
        <v>86</v>
      </c>
      <c r="C76" s="92">
        <f>SUM(C77:C87)</f>
        <v>1</v>
      </c>
      <c r="D76" s="92">
        <f>SUM(D77:D87)</f>
        <v>0</v>
      </c>
      <c r="E76" s="93"/>
      <c r="F76" s="92">
        <f>SUM(F77:F87)</f>
        <v>1</v>
      </c>
      <c r="G76" s="22"/>
    </row>
    <row r="77" spans="1:7" x14ac:dyDescent="0.3">
      <c r="A77" s="22" t="s">
        <v>500</v>
      </c>
      <c r="B77" s="39" t="s">
        <v>258</v>
      </c>
      <c r="C77" s="93">
        <v>0</v>
      </c>
      <c r="D77" s="93">
        <v>0</v>
      </c>
      <c r="E77" s="93"/>
      <c r="F77" s="93">
        <v>0</v>
      </c>
      <c r="G77" s="22"/>
    </row>
    <row r="78" spans="1:7" x14ac:dyDescent="0.3">
      <c r="A78" s="22" t="s">
        <v>501</v>
      </c>
      <c r="B78" s="22" t="s">
        <v>494</v>
      </c>
      <c r="C78" s="93">
        <v>1</v>
      </c>
      <c r="D78" s="93">
        <v>0</v>
      </c>
      <c r="E78" s="93"/>
      <c r="F78" s="93">
        <v>1</v>
      </c>
      <c r="G78" s="22"/>
    </row>
    <row r="79" spans="1:7" x14ac:dyDescent="0.3">
      <c r="A79" s="22" t="s">
        <v>502</v>
      </c>
      <c r="B79" s="39" t="s">
        <v>260</v>
      </c>
      <c r="C79" s="93">
        <v>0</v>
      </c>
      <c r="D79" s="93">
        <v>0</v>
      </c>
      <c r="E79" s="93"/>
      <c r="F79" s="93">
        <v>0</v>
      </c>
      <c r="G79" s="22"/>
    </row>
    <row r="80" spans="1:7" x14ac:dyDescent="0.3">
      <c r="A80" s="22" t="s">
        <v>503</v>
      </c>
      <c r="B80" s="39" t="s">
        <v>262</v>
      </c>
      <c r="C80" s="93">
        <v>0</v>
      </c>
      <c r="D80" s="93">
        <v>0</v>
      </c>
      <c r="E80" s="93"/>
      <c r="F80" s="93">
        <v>0</v>
      </c>
      <c r="G80" s="22"/>
    </row>
    <row r="81" spans="1:7" x14ac:dyDescent="0.3">
      <c r="A81" s="22" t="s">
        <v>504</v>
      </c>
      <c r="B81" s="39" t="s">
        <v>12</v>
      </c>
      <c r="C81" s="93">
        <v>0</v>
      </c>
      <c r="D81" s="93">
        <v>0</v>
      </c>
      <c r="E81" s="93"/>
      <c r="F81" s="93">
        <v>0</v>
      </c>
      <c r="G81" s="22"/>
    </row>
    <row r="82" spans="1:7" x14ac:dyDescent="0.3">
      <c r="A82" s="22" t="s">
        <v>505</v>
      </c>
      <c r="B82" s="39" t="s">
        <v>265</v>
      </c>
      <c r="C82" s="93">
        <v>0</v>
      </c>
      <c r="D82" s="93">
        <v>0</v>
      </c>
      <c r="E82" s="93"/>
      <c r="F82" s="93">
        <v>0</v>
      </c>
      <c r="G82" s="22"/>
    </row>
    <row r="83" spans="1:7" x14ac:dyDescent="0.3">
      <c r="A83" s="22" t="s">
        <v>506</v>
      </c>
      <c r="B83" s="39" t="s">
        <v>267</v>
      </c>
      <c r="C83" s="93">
        <v>0</v>
      </c>
      <c r="D83" s="93">
        <v>0</v>
      </c>
      <c r="E83" s="93"/>
      <c r="F83" s="93">
        <v>0</v>
      </c>
      <c r="G83" s="22"/>
    </row>
    <row r="84" spans="1:7" x14ac:dyDescent="0.3">
      <c r="A84" s="22" t="s">
        <v>507</v>
      </c>
      <c r="B84" s="39" t="s">
        <v>269</v>
      </c>
      <c r="C84" s="93">
        <v>0</v>
      </c>
      <c r="D84" s="93">
        <v>0</v>
      </c>
      <c r="E84" s="93"/>
      <c r="F84" s="93">
        <v>0</v>
      </c>
      <c r="G84" s="22"/>
    </row>
    <row r="85" spans="1:7" x14ac:dyDescent="0.3">
      <c r="A85" s="22" t="s">
        <v>508</v>
      </c>
      <c r="B85" s="39" t="s">
        <v>271</v>
      </c>
      <c r="C85" s="93">
        <v>0</v>
      </c>
      <c r="D85" s="93">
        <v>0</v>
      </c>
      <c r="E85" s="93"/>
      <c r="F85" s="93">
        <v>0</v>
      </c>
      <c r="G85" s="22"/>
    </row>
    <row r="86" spans="1:7" x14ac:dyDescent="0.3">
      <c r="A86" s="22" t="s">
        <v>509</v>
      </c>
      <c r="B86" s="39" t="s">
        <v>273</v>
      </c>
      <c r="C86" s="93">
        <v>0</v>
      </c>
      <c r="D86" s="93">
        <v>0</v>
      </c>
      <c r="E86" s="93"/>
      <c r="F86" s="93">
        <v>0</v>
      </c>
      <c r="G86" s="22"/>
    </row>
    <row r="87" spans="1:7" x14ac:dyDescent="0.3">
      <c r="A87" s="22" t="s">
        <v>510</v>
      </c>
      <c r="B87" s="39" t="s">
        <v>86</v>
      </c>
      <c r="C87" s="93">
        <v>0</v>
      </c>
      <c r="D87" s="93">
        <v>0</v>
      </c>
      <c r="E87" s="93"/>
      <c r="F87" s="93">
        <v>0</v>
      </c>
      <c r="G87" s="22"/>
    </row>
    <row r="88" spans="1:7" outlineLevel="1" x14ac:dyDescent="0.3">
      <c r="A88" s="22" t="s">
        <v>511</v>
      </c>
      <c r="B88" s="50" t="s">
        <v>90</v>
      </c>
      <c r="C88" s="93"/>
      <c r="D88" s="93"/>
      <c r="E88" s="93"/>
      <c r="F88" s="93"/>
      <c r="G88" s="22"/>
    </row>
    <row r="89" spans="1:7" outlineLevel="1" x14ac:dyDescent="0.3">
      <c r="A89" s="22" t="s">
        <v>512</v>
      </c>
      <c r="B89" s="50" t="s">
        <v>90</v>
      </c>
      <c r="C89" s="93"/>
      <c r="D89" s="93"/>
      <c r="E89" s="93"/>
      <c r="F89" s="93"/>
      <c r="G89" s="22"/>
    </row>
    <row r="90" spans="1:7" outlineLevel="1" x14ac:dyDescent="0.3">
      <c r="A90" s="22" t="s">
        <v>513</v>
      </c>
      <c r="B90" s="50" t="s">
        <v>90</v>
      </c>
      <c r="C90" s="93"/>
      <c r="D90" s="93"/>
      <c r="E90" s="93"/>
      <c r="F90" s="93"/>
      <c r="G90" s="22"/>
    </row>
    <row r="91" spans="1:7" outlineLevel="1" x14ac:dyDescent="0.3">
      <c r="A91" s="22" t="s">
        <v>514</v>
      </c>
      <c r="B91" s="50" t="s">
        <v>90</v>
      </c>
      <c r="C91" s="93"/>
      <c r="D91" s="93"/>
      <c r="E91" s="93"/>
      <c r="F91" s="93"/>
      <c r="G91" s="22"/>
    </row>
    <row r="92" spans="1:7" outlineLevel="1" x14ac:dyDescent="0.3">
      <c r="A92" s="22" t="s">
        <v>515</v>
      </c>
      <c r="B92" s="50" t="s">
        <v>90</v>
      </c>
      <c r="C92" s="93"/>
      <c r="D92" s="93"/>
      <c r="E92" s="93"/>
      <c r="F92" s="93"/>
      <c r="G92" s="22"/>
    </row>
    <row r="93" spans="1:7" outlineLevel="1" x14ac:dyDescent="0.3">
      <c r="A93" s="22" t="s">
        <v>516</v>
      </c>
      <c r="B93" s="50" t="s">
        <v>90</v>
      </c>
      <c r="C93" s="93"/>
      <c r="D93" s="93"/>
      <c r="E93" s="93"/>
      <c r="F93" s="93"/>
      <c r="G93" s="22"/>
    </row>
    <row r="94" spans="1:7" outlineLevel="1" x14ac:dyDescent="0.3">
      <c r="A94" s="22" t="s">
        <v>517</v>
      </c>
      <c r="B94" s="50" t="s">
        <v>90</v>
      </c>
      <c r="C94" s="93"/>
      <c r="D94" s="93"/>
      <c r="E94" s="93"/>
      <c r="F94" s="93"/>
      <c r="G94" s="22"/>
    </row>
    <row r="95" spans="1:7" outlineLevel="1" x14ac:dyDescent="0.3">
      <c r="A95" s="22" t="s">
        <v>518</v>
      </c>
      <c r="B95" s="50" t="s">
        <v>90</v>
      </c>
      <c r="C95" s="93"/>
      <c r="D95" s="93"/>
      <c r="E95" s="93"/>
      <c r="F95" s="93"/>
      <c r="G95" s="22"/>
    </row>
    <row r="96" spans="1:7" outlineLevel="1" x14ac:dyDescent="0.3">
      <c r="A96" s="22" t="s">
        <v>519</v>
      </c>
      <c r="B96" s="50" t="s">
        <v>90</v>
      </c>
      <c r="C96" s="93"/>
      <c r="D96" s="93"/>
      <c r="E96" s="93"/>
      <c r="F96" s="93"/>
      <c r="G96" s="22"/>
    </row>
    <row r="97" spans="1:7" outlineLevel="1" x14ac:dyDescent="0.3">
      <c r="A97" s="22" t="s">
        <v>520</v>
      </c>
      <c r="B97" s="50" t="s">
        <v>90</v>
      </c>
      <c r="C97" s="93"/>
      <c r="D97" s="93"/>
      <c r="E97" s="93"/>
      <c r="F97" s="93"/>
      <c r="G97" s="22"/>
    </row>
    <row r="98" spans="1:7" ht="15" customHeight="1" x14ac:dyDescent="0.3">
      <c r="A98" s="41"/>
      <c r="B98" s="101" t="s">
        <v>1100</v>
      </c>
      <c r="C98" s="41" t="s">
        <v>429</v>
      </c>
      <c r="D98" s="41" t="s">
        <v>430</v>
      </c>
      <c r="E98" s="43"/>
      <c r="F98" s="44" t="s">
        <v>397</v>
      </c>
      <c r="G98" s="44"/>
    </row>
    <row r="99" spans="1:7" x14ac:dyDescent="0.3">
      <c r="A99" s="22" t="s">
        <v>521</v>
      </c>
      <c r="B99" s="289" t="s">
        <v>2590</v>
      </c>
      <c r="C99" s="93">
        <v>2.7911367383913799E-2</v>
      </c>
      <c r="D99" s="93">
        <v>0</v>
      </c>
      <c r="E99" s="93"/>
      <c r="F99" s="93">
        <v>2.7911367383913799E-2</v>
      </c>
      <c r="G99" s="22"/>
    </row>
    <row r="100" spans="1:7" x14ac:dyDescent="0.3">
      <c r="A100" s="22" t="s">
        <v>523</v>
      </c>
      <c r="B100" s="289" t="s">
        <v>2591</v>
      </c>
      <c r="C100" s="93">
        <v>6.1943120301730201E-2</v>
      </c>
      <c r="D100" s="93">
        <v>0</v>
      </c>
      <c r="E100" s="93"/>
      <c r="F100" s="93">
        <v>6.1943120301730201E-2</v>
      </c>
      <c r="G100" s="22"/>
    </row>
    <row r="101" spans="1:7" x14ac:dyDescent="0.3">
      <c r="A101" s="22" t="s">
        <v>524</v>
      </c>
      <c r="B101" s="289" t="s">
        <v>2592</v>
      </c>
      <c r="C101" s="93">
        <v>0.247327205598976</v>
      </c>
      <c r="D101" s="93">
        <v>0</v>
      </c>
      <c r="E101" s="93"/>
      <c r="F101" s="93">
        <v>0.247327205598976</v>
      </c>
      <c r="G101" s="22"/>
    </row>
    <row r="102" spans="1:7" x14ac:dyDescent="0.3">
      <c r="A102" s="22" t="s">
        <v>525</v>
      </c>
      <c r="B102" s="289" t="s">
        <v>2593</v>
      </c>
      <c r="C102" s="93">
        <v>3.10000270295273E-2</v>
      </c>
      <c r="D102" s="93">
        <v>0</v>
      </c>
      <c r="E102" s="93"/>
      <c r="F102" s="93">
        <v>3.10000270295273E-2</v>
      </c>
      <c r="G102" s="22"/>
    </row>
    <row r="103" spans="1:7" x14ac:dyDescent="0.3">
      <c r="A103" s="22" t="s">
        <v>526</v>
      </c>
      <c r="B103" s="289" t="s">
        <v>2594</v>
      </c>
      <c r="C103" s="93">
        <v>8.0825810784345406E-2</v>
      </c>
      <c r="D103" s="93">
        <v>0</v>
      </c>
      <c r="E103" s="93"/>
      <c r="F103" s="93">
        <v>8.0825810784345406E-2</v>
      </c>
      <c r="G103" s="22"/>
    </row>
    <row r="104" spans="1:7" x14ac:dyDescent="0.3">
      <c r="A104" s="22" t="s">
        <v>527</v>
      </c>
      <c r="B104" s="289" t="s">
        <v>2803</v>
      </c>
      <c r="C104" s="93">
        <v>0</v>
      </c>
      <c r="D104" s="93">
        <v>0</v>
      </c>
      <c r="E104" s="93"/>
      <c r="F104" s="93">
        <v>0</v>
      </c>
      <c r="G104" s="22"/>
    </row>
    <row r="105" spans="1:7" x14ac:dyDescent="0.3">
      <c r="A105" s="22" t="s">
        <v>528</v>
      </c>
      <c r="B105" s="289" t="s">
        <v>2595</v>
      </c>
      <c r="C105" s="93">
        <v>0</v>
      </c>
      <c r="D105" s="93">
        <v>0</v>
      </c>
      <c r="E105" s="93"/>
      <c r="F105" s="93">
        <v>0</v>
      </c>
      <c r="G105" s="22"/>
    </row>
    <row r="106" spans="1:7" x14ac:dyDescent="0.3">
      <c r="A106" s="22" t="s">
        <v>529</v>
      </c>
      <c r="B106" s="289" t="s">
        <v>2596</v>
      </c>
      <c r="C106" s="93">
        <v>0.25324945838597201</v>
      </c>
      <c r="D106" s="93">
        <v>0</v>
      </c>
      <c r="E106" s="93"/>
      <c r="F106" s="93">
        <v>0.25324945838597201</v>
      </c>
      <c r="G106" s="22"/>
    </row>
    <row r="107" spans="1:7" x14ac:dyDescent="0.3">
      <c r="A107" s="22" t="s">
        <v>530</v>
      </c>
      <c r="B107" s="289" t="s">
        <v>2597</v>
      </c>
      <c r="C107" s="93">
        <v>8.2615290047914403E-2</v>
      </c>
      <c r="D107" s="93">
        <v>0</v>
      </c>
      <c r="E107" s="93"/>
      <c r="F107" s="93">
        <v>8.2615290047914403E-2</v>
      </c>
      <c r="G107" s="22"/>
    </row>
    <row r="108" spans="1:7" x14ac:dyDescent="0.3">
      <c r="A108" s="22" t="s">
        <v>531</v>
      </c>
      <c r="B108" s="289" t="s">
        <v>2598</v>
      </c>
      <c r="C108" s="93">
        <v>6.9748770918982003E-2</v>
      </c>
      <c r="D108" s="93">
        <v>0</v>
      </c>
      <c r="E108" s="93"/>
      <c r="F108" s="93">
        <v>6.9748770918982003E-2</v>
      </c>
      <c r="G108" s="22"/>
    </row>
    <row r="109" spans="1:7" x14ac:dyDescent="0.3">
      <c r="A109" s="22" t="s">
        <v>532</v>
      </c>
      <c r="B109" s="289" t="s">
        <v>2599</v>
      </c>
      <c r="C109" s="93">
        <v>2.5434683559832701E-2</v>
      </c>
      <c r="D109" s="93">
        <v>0</v>
      </c>
      <c r="E109" s="93"/>
      <c r="F109" s="93">
        <v>2.5434683559832701E-2</v>
      </c>
      <c r="G109" s="22"/>
    </row>
    <row r="110" spans="1:7" x14ac:dyDescent="0.3">
      <c r="A110" s="22" t="s">
        <v>533</v>
      </c>
      <c r="B110" s="289" t="s">
        <v>2600</v>
      </c>
      <c r="C110" s="93">
        <v>5.8862532380359399E-2</v>
      </c>
      <c r="D110" s="93">
        <v>0</v>
      </c>
      <c r="E110" s="93"/>
      <c r="F110" s="93">
        <v>5.8862532380359399E-2</v>
      </c>
      <c r="G110" s="22"/>
    </row>
    <row r="111" spans="1:7" x14ac:dyDescent="0.3">
      <c r="A111" s="22" t="s">
        <v>534</v>
      </c>
      <c r="B111" s="289" t="s">
        <v>2804</v>
      </c>
      <c r="C111" s="93">
        <v>6.1081733608446598E-2</v>
      </c>
      <c r="D111" s="93">
        <v>0</v>
      </c>
      <c r="E111" s="93"/>
      <c r="F111" s="93">
        <v>6.1081733608446598E-2</v>
      </c>
      <c r="G111" s="22"/>
    </row>
    <row r="112" spans="1:7" x14ac:dyDescent="0.3">
      <c r="A112" s="22" t="s">
        <v>535</v>
      </c>
      <c r="B112" s="289" t="s">
        <v>86</v>
      </c>
      <c r="C112" s="93">
        <v>0</v>
      </c>
      <c r="D112" s="93">
        <v>0</v>
      </c>
      <c r="E112" s="93"/>
      <c r="F112" s="93">
        <v>0</v>
      </c>
      <c r="G112" s="22"/>
    </row>
    <row r="113" spans="1:7" x14ac:dyDescent="0.3">
      <c r="A113" s="22" t="s">
        <v>536</v>
      </c>
      <c r="B113" s="39"/>
      <c r="C113" s="93"/>
      <c r="D113" s="93"/>
      <c r="E113" s="93"/>
      <c r="F113" s="93"/>
      <c r="G113" s="22"/>
    </row>
    <row r="114" spans="1:7" x14ac:dyDescent="0.3">
      <c r="A114" s="22" t="s">
        <v>537</v>
      </c>
      <c r="B114" s="39"/>
      <c r="C114" s="93"/>
      <c r="D114" s="93"/>
      <c r="E114" s="93"/>
      <c r="F114" s="93"/>
      <c r="G114" s="22"/>
    </row>
    <row r="115" spans="1:7" x14ac:dyDescent="0.3">
      <c r="A115" s="22" t="s">
        <v>538</v>
      </c>
      <c r="B115" s="39"/>
      <c r="C115" s="93"/>
      <c r="D115" s="93"/>
      <c r="E115" s="93"/>
      <c r="F115" s="93"/>
      <c r="G115" s="22"/>
    </row>
    <row r="116" spans="1:7" x14ac:dyDescent="0.3">
      <c r="A116" s="22" t="s">
        <v>539</v>
      </c>
      <c r="B116" s="39"/>
      <c r="C116" s="93"/>
      <c r="D116" s="93"/>
      <c r="E116" s="93"/>
      <c r="F116" s="93"/>
      <c r="G116" s="22"/>
    </row>
    <row r="117" spans="1:7" x14ac:dyDescent="0.3">
      <c r="A117" s="22" t="s">
        <v>540</v>
      </c>
      <c r="B117" s="39"/>
      <c r="C117" s="93"/>
      <c r="D117" s="93"/>
      <c r="E117" s="93"/>
      <c r="F117" s="93"/>
      <c r="G117" s="22"/>
    </row>
    <row r="118" spans="1:7" x14ac:dyDescent="0.3">
      <c r="A118" s="22" t="s">
        <v>541</v>
      </c>
      <c r="B118" s="39"/>
      <c r="C118" s="93"/>
      <c r="D118" s="93"/>
      <c r="E118" s="93"/>
      <c r="F118" s="93"/>
      <c r="G118" s="22"/>
    </row>
    <row r="119" spans="1:7" x14ac:dyDescent="0.3">
      <c r="A119" s="22" t="s">
        <v>542</v>
      </c>
      <c r="B119" s="39"/>
      <c r="C119" s="93"/>
      <c r="D119" s="93"/>
      <c r="E119" s="93"/>
      <c r="F119" s="93"/>
      <c r="G119" s="22"/>
    </row>
    <row r="120" spans="1:7" x14ac:dyDescent="0.3">
      <c r="A120" s="22" t="s">
        <v>543</v>
      </c>
      <c r="B120" s="39"/>
      <c r="C120" s="93"/>
      <c r="D120" s="93"/>
      <c r="E120" s="93"/>
      <c r="F120" s="93"/>
      <c r="G120" s="22"/>
    </row>
    <row r="121" spans="1:7" x14ac:dyDescent="0.3">
      <c r="A121" s="22" t="s">
        <v>544</v>
      </c>
      <c r="B121" s="39"/>
      <c r="C121" s="93"/>
      <c r="D121" s="93"/>
      <c r="E121" s="93"/>
      <c r="F121" s="93"/>
      <c r="G121" s="22"/>
    </row>
    <row r="122" spans="1:7" x14ac:dyDescent="0.3">
      <c r="A122" s="22" t="s">
        <v>545</v>
      </c>
      <c r="B122" s="39"/>
      <c r="C122" s="93"/>
      <c r="D122" s="93"/>
      <c r="E122" s="93"/>
      <c r="F122" s="93"/>
      <c r="G122" s="22"/>
    </row>
    <row r="123" spans="1:7" x14ac:dyDescent="0.3">
      <c r="A123" s="22" t="s">
        <v>546</v>
      </c>
      <c r="B123" s="39"/>
      <c r="C123" s="93"/>
      <c r="D123" s="93"/>
      <c r="E123" s="93"/>
      <c r="F123" s="93"/>
      <c r="G123" s="22"/>
    </row>
    <row r="124" spans="1:7" x14ac:dyDescent="0.3">
      <c r="A124" s="22" t="s">
        <v>547</v>
      </c>
      <c r="B124" s="39"/>
      <c r="C124" s="93"/>
      <c r="D124" s="93"/>
      <c r="E124" s="93"/>
      <c r="F124" s="93"/>
      <c r="G124" s="22"/>
    </row>
    <row r="125" spans="1:7" x14ac:dyDescent="0.3">
      <c r="A125" s="22" t="s">
        <v>548</v>
      </c>
      <c r="B125" s="39"/>
      <c r="C125" s="93"/>
      <c r="D125" s="93"/>
      <c r="E125" s="93"/>
      <c r="F125" s="93"/>
      <c r="G125" s="22"/>
    </row>
    <row r="126" spans="1:7" x14ac:dyDescent="0.3">
      <c r="A126" s="22" t="s">
        <v>549</v>
      </c>
      <c r="B126" s="39"/>
      <c r="C126" s="93"/>
      <c r="D126" s="93"/>
      <c r="E126" s="93"/>
      <c r="F126" s="93"/>
      <c r="G126" s="22"/>
    </row>
    <row r="127" spans="1:7" x14ac:dyDescent="0.3">
      <c r="A127" s="22" t="s">
        <v>550</v>
      </c>
      <c r="B127" s="39"/>
      <c r="C127" s="93"/>
      <c r="D127" s="93"/>
      <c r="E127" s="93"/>
      <c r="F127" s="93"/>
      <c r="G127" s="22"/>
    </row>
    <row r="128" spans="1:7" x14ac:dyDescent="0.3">
      <c r="A128" s="22" t="s">
        <v>551</v>
      </c>
      <c r="B128" s="39"/>
      <c r="C128" s="93"/>
      <c r="D128" s="93"/>
      <c r="E128" s="93"/>
      <c r="F128" s="93"/>
      <c r="G128" s="22"/>
    </row>
    <row r="129" spans="1:7" x14ac:dyDescent="0.3">
      <c r="A129" s="22" t="s">
        <v>552</v>
      </c>
      <c r="B129" s="39"/>
      <c r="C129" s="93"/>
      <c r="D129" s="93"/>
      <c r="E129" s="93"/>
      <c r="F129" s="93"/>
      <c r="G129" s="22"/>
    </row>
    <row r="130" spans="1:7" x14ac:dyDescent="0.3">
      <c r="A130" s="22" t="s">
        <v>1063</v>
      </c>
      <c r="B130" s="39"/>
      <c r="C130" s="93"/>
      <c r="D130" s="93"/>
      <c r="E130" s="93"/>
      <c r="F130" s="93"/>
      <c r="G130" s="22"/>
    </row>
    <row r="131" spans="1:7" x14ac:dyDescent="0.3">
      <c r="A131" s="22" t="s">
        <v>1064</v>
      </c>
      <c r="B131" s="39"/>
      <c r="C131" s="93"/>
      <c r="D131" s="93"/>
      <c r="E131" s="93"/>
      <c r="F131" s="93"/>
      <c r="G131" s="22"/>
    </row>
    <row r="132" spans="1:7" x14ac:dyDescent="0.3">
      <c r="A132" s="22" t="s">
        <v>1065</v>
      </c>
      <c r="B132" s="39"/>
      <c r="C132" s="93"/>
      <c r="D132" s="93"/>
      <c r="E132" s="93"/>
      <c r="F132" s="93"/>
      <c r="G132" s="22"/>
    </row>
    <row r="133" spans="1:7" x14ac:dyDescent="0.3">
      <c r="A133" s="22" t="s">
        <v>1066</v>
      </c>
      <c r="B133" s="39"/>
      <c r="C133" s="93"/>
      <c r="D133" s="93"/>
      <c r="E133" s="93"/>
      <c r="F133" s="93"/>
      <c r="G133" s="22"/>
    </row>
    <row r="134" spans="1:7" x14ac:dyDescent="0.3">
      <c r="A134" s="22" t="s">
        <v>1067</v>
      </c>
      <c r="B134" s="39"/>
      <c r="C134" s="93"/>
      <c r="D134" s="93"/>
      <c r="E134" s="93"/>
      <c r="F134" s="93"/>
      <c r="G134" s="22"/>
    </row>
    <row r="135" spans="1:7" x14ac:dyDescent="0.3">
      <c r="A135" s="22" t="s">
        <v>1068</v>
      </c>
      <c r="B135" s="39"/>
      <c r="C135" s="93"/>
      <c r="D135" s="93"/>
      <c r="E135" s="93"/>
      <c r="F135" s="93"/>
      <c r="G135" s="22"/>
    </row>
    <row r="136" spans="1:7" x14ac:dyDescent="0.3">
      <c r="A136" s="22" t="s">
        <v>1069</v>
      </c>
      <c r="B136" s="39"/>
      <c r="C136" s="93"/>
      <c r="D136" s="93"/>
      <c r="E136" s="93"/>
      <c r="F136" s="93"/>
      <c r="G136" s="22"/>
    </row>
    <row r="137" spans="1:7" x14ac:dyDescent="0.3">
      <c r="A137" s="22" t="s">
        <v>1070</v>
      </c>
      <c r="B137" s="39"/>
      <c r="C137" s="93"/>
      <c r="D137" s="93"/>
      <c r="E137" s="93"/>
      <c r="F137" s="93"/>
      <c r="G137" s="22"/>
    </row>
    <row r="138" spans="1:7" x14ac:dyDescent="0.3">
      <c r="A138" s="22" t="s">
        <v>1071</v>
      </c>
      <c r="B138" s="39"/>
      <c r="C138" s="93"/>
      <c r="D138" s="93"/>
      <c r="E138" s="93"/>
      <c r="F138" s="93"/>
      <c r="G138" s="22"/>
    </row>
    <row r="139" spans="1:7" x14ac:dyDescent="0.3">
      <c r="A139" s="22" t="s">
        <v>1072</v>
      </c>
      <c r="B139" s="39"/>
      <c r="C139" s="93"/>
      <c r="D139" s="93"/>
      <c r="E139" s="93"/>
      <c r="F139" s="93"/>
      <c r="G139" s="22"/>
    </row>
    <row r="140" spans="1:7" x14ac:dyDescent="0.3">
      <c r="A140" s="22" t="s">
        <v>1073</v>
      </c>
      <c r="B140" s="39"/>
      <c r="C140" s="93"/>
      <c r="D140" s="93"/>
      <c r="E140" s="93"/>
      <c r="F140" s="93"/>
      <c r="G140" s="22"/>
    </row>
    <row r="141" spans="1:7" x14ac:dyDescent="0.3">
      <c r="A141" s="22" t="s">
        <v>1074</v>
      </c>
      <c r="B141" s="39"/>
      <c r="C141" s="93"/>
      <c r="D141" s="93"/>
      <c r="E141" s="93"/>
      <c r="F141" s="93"/>
      <c r="G141" s="22"/>
    </row>
    <row r="142" spans="1:7" x14ac:dyDescent="0.3">
      <c r="A142" s="22" t="s">
        <v>1075</v>
      </c>
      <c r="B142" s="39"/>
      <c r="C142" s="93"/>
      <c r="D142" s="93"/>
      <c r="E142" s="93"/>
      <c r="F142" s="93"/>
      <c r="G142" s="22"/>
    </row>
    <row r="143" spans="1:7" x14ac:dyDescent="0.3">
      <c r="A143" s="22" t="s">
        <v>1076</v>
      </c>
      <c r="B143" s="39"/>
      <c r="C143" s="93"/>
      <c r="D143" s="93"/>
      <c r="E143" s="93"/>
      <c r="F143" s="93"/>
      <c r="G143" s="22"/>
    </row>
    <row r="144" spans="1:7" x14ac:dyDescent="0.3">
      <c r="A144" s="22" t="s">
        <v>1077</v>
      </c>
      <c r="B144" s="39"/>
      <c r="C144" s="93"/>
      <c r="D144" s="93"/>
      <c r="E144" s="93"/>
      <c r="F144" s="93"/>
      <c r="G144" s="22"/>
    </row>
    <row r="145" spans="1:7" x14ac:dyDescent="0.3">
      <c r="A145" s="22" t="s">
        <v>1078</v>
      </c>
      <c r="B145" s="39"/>
      <c r="C145" s="93"/>
      <c r="D145" s="93"/>
      <c r="E145" s="93"/>
      <c r="F145" s="93"/>
      <c r="G145" s="22"/>
    </row>
    <row r="146" spans="1:7" x14ac:dyDescent="0.3">
      <c r="A146" s="22" t="s">
        <v>1079</v>
      </c>
      <c r="B146" s="39"/>
      <c r="C146" s="93"/>
      <c r="D146" s="93"/>
      <c r="E146" s="93"/>
      <c r="F146" s="93"/>
      <c r="G146" s="22"/>
    </row>
    <row r="147" spans="1:7" x14ac:dyDescent="0.3">
      <c r="A147" s="22" t="s">
        <v>1080</v>
      </c>
      <c r="B147" s="39"/>
      <c r="C147" s="93"/>
      <c r="D147" s="93"/>
      <c r="E147" s="93"/>
      <c r="F147" s="93"/>
      <c r="G147" s="22"/>
    </row>
    <row r="148" spans="1:7" x14ac:dyDescent="0.3">
      <c r="A148" s="22" t="s">
        <v>1081</v>
      </c>
      <c r="B148" s="39"/>
      <c r="C148" s="93"/>
      <c r="D148" s="93"/>
      <c r="E148" s="93"/>
      <c r="F148" s="93"/>
      <c r="G148" s="22"/>
    </row>
    <row r="149" spans="1:7" ht="15" customHeight="1" x14ac:dyDescent="0.3">
      <c r="A149" s="41"/>
      <c r="B149" s="42" t="s">
        <v>553</v>
      </c>
      <c r="C149" s="41" t="s">
        <v>429</v>
      </c>
      <c r="D149" s="41" t="s">
        <v>430</v>
      </c>
      <c r="E149" s="43"/>
      <c r="F149" s="44" t="s">
        <v>397</v>
      </c>
      <c r="G149" s="44"/>
    </row>
    <row r="150" spans="1:7" x14ac:dyDescent="0.3">
      <c r="A150" s="22" t="s">
        <v>554</v>
      </c>
      <c r="B150" s="22" t="s">
        <v>555</v>
      </c>
      <c r="C150" s="93">
        <v>0.96418933945144103</v>
      </c>
      <c r="D150" s="93">
        <v>0</v>
      </c>
      <c r="E150" s="94"/>
      <c r="F150" s="93">
        <v>0.96418933945144103</v>
      </c>
    </row>
    <row r="151" spans="1:7" x14ac:dyDescent="0.3">
      <c r="A151" s="22" t="s">
        <v>556</v>
      </c>
      <c r="B151" s="22" t="s">
        <v>557</v>
      </c>
      <c r="C151" s="93">
        <v>3.5810660548559102E-2</v>
      </c>
      <c r="D151" s="93">
        <v>0</v>
      </c>
      <c r="E151" s="94"/>
      <c r="F151" s="93">
        <v>3.5810660548559102E-2</v>
      </c>
    </row>
    <row r="152" spans="1:7" x14ac:dyDescent="0.3">
      <c r="A152" s="22" t="s">
        <v>558</v>
      </c>
      <c r="B152" s="22" t="s">
        <v>86</v>
      </c>
      <c r="C152" s="93">
        <v>0</v>
      </c>
      <c r="D152" s="93">
        <v>0</v>
      </c>
      <c r="E152" s="94"/>
      <c r="F152" s="93">
        <v>0</v>
      </c>
    </row>
    <row r="153" spans="1:7" outlineLevel="1" x14ac:dyDescent="0.3">
      <c r="A153" s="22" t="s">
        <v>559</v>
      </c>
      <c r="C153" s="93"/>
      <c r="D153" s="93"/>
      <c r="E153" s="94"/>
      <c r="F153" s="93"/>
    </row>
    <row r="154" spans="1:7" outlineLevel="1" x14ac:dyDescent="0.3">
      <c r="A154" s="22" t="s">
        <v>560</v>
      </c>
      <c r="C154" s="93"/>
      <c r="D154" s="93"/>
      <c r="E154" s="94"/>
      <c r="F154" s="93"/>
    </row>
    <row r="155" spans="1:7" outlineLevel="1" x14ac:dyDescent="0.3">
      <c r="A155" s="22" t="s">
        <v>561</v>
      </c>
      <c r="C155" s="93"/>
      <c r="D155" s="93"/>
      <c r="E155" s="94"/>
      <c r="F155" s="93"/>
    </row>
    <row r="156" spans="1:7" outlineLevel="1" x14ac:dyDescent="0.3">
      <c r="A156" s="22" t="s">
        <v>562</v>
      </c>
      <c r="C156" s="93"/>
      <c r="D156" s="93"/>
      <c r="E156" s="94"/>
      <c r="F156" s="93"/>
    </row>
    <row r="157" spans="1:7" outlineLevel="1" x14ac:dyDescent="0.3">
      <c r="A157" s="22" t="s">
        <v>563</v>
      </c>
      <c r="C157" s="93"/>
      <c r="D157" s="93"/>
      <c r="E157" s="94"/>
      <c r="F157" s="93"/>
    </row>
    <row r="158" spans="1:7" outlineLevel="1" x14ac:dyDescent="0.3">
      <c r="A158" s="22" t="s">
        <v>564</v>
      </c>
      <c r="C158" s="93"/>
      <c r="D158" s="93"/>
      <c r="E158" s="94"/>
      <c r="F158" s="93"/>
    </row>
    <row r="159" spans="1:7" ht="15" customHeight="1" x14ac:dyDescent="0.3">
      <c r="A159" s="41"/>
      <c r="B159" s="42" t="s">
        <v>565</v>
      </c>
      <c r="C159" s="41" t="s">
        <v>429</v>
      </c>
      <c r="D159" s="41" t="s">
        <v>430</v>
      </c>
      <c r="E159" s="43"/>
      <c r="F159" s="44" t="s">
        <v>397</v>
      </c>
      <c r="G159" s="44"/>
    </row>
    <row r="160" spans="1:7" x14ac:dyDescent="0.3">
      <c r="A160" s="22" t="s">
        <v>566</v>
      </c>
      <c r="B160" s="22" t="s">
        <v>567</v>
      </c>
      <c r="C160" s="93">
        <v>0.20853155462392201</v>
      </c>
      <c r="D160" s="93">
        <v>0</v>
      </c>
      <c r="E160" s="94"/>
      <c r="F160" s="93">
        <v>0.20853155462392201</v>
      </c>
    </row>
    <row r="161" spans="1:7" x14ac:dyDescent="0.3">
      <c r="A161" s="22" t="s">
        <v>568</v>
      </c>
      <c r="B161" s="22" t="s">
        <v>569</v>
      </c>
      <c r="C161" s="93">
        <v>0.77429992493372102</v>
      </c>
      <c r="D161" s="93">
        <v>0</v>
      </c>
      <c r="E161" s="94"/>
      <c r="F161" s="93">
        <v>0.77429992493372102</v>
      </c>
    </row>
    <row r="162" spans="1:7" x14ac:dyDescent="0.3">
      <c r="A162" s="22" t="s">
        <v>570</v>
      </c>
      <c r="B162" s="22" t="s">
        <v>86</v>
      </c>
      <c r="C162" s="93">
        <v>1.7168520442357501E-2</v>
      </c>
      <c r="D162" s="93">
        <v>0</v>
      </c>
      <c r="E162" s="94"/>
      <c r="F162" s="93">
        <v>1.7168520442357501E-2</v>
      </c>
    </row>
    <row r="163" spans="1:7" outlineLevel="1" x14ac:dyDescent="0.3">
      <c r="A163" s="22" t="s">
        <v>571</v>
      </c>
      <c r="E163" s="20"/>
    </row>
    <row r="164" spans="1:7" outlineLevel="1" x14ac:dyDescent="0.3">
      <c r="A164" s="22" t="s">
        <v>572</v>
      </c>
      <c r="E164" s="20"/>
    </row>
    <row r="165" spans="1:7" outlineLevel="1" x14ac:dyDescent="0.3">
      <c r="A165" s="22" t="s">
        <v>573</v>
      </c>
      <c r="E165" s="20"/>
    </row>
    <row r="166" spans="1:7" outlineLevel="1" x14ac:dyDescent="0.3">
      <c r="A166" s="22" t="s">
        <v>574</v>
      </c>
      <c r="E166" s="20"/>
    </row>
    <row r="167" spans="1:7" outlineLevel="1" x14ac:dyDescent="0.3">
      <c r="A167" s="22" t="s">
        <v>575</v>
      </c>
      <c r="E167" s="20"/>
    </row>
    <row r="168" spans="1:7" outlineLevel="1" x14ac:dyDescent="0.3">
      <c r="A168" s="22" t="s">
        <v>576</v>
      </c>
      <c r="E168" s="20"/>
    </row>
    <row r="169" spans="1:7" ht="15" customHeight="1" x14ac:dyDescent="0.3">
      <c r="A169" s="41"/>
      <c r="B169" s="42" t="s">
        <v>577</v>
      </c>
      <c r="C169" s="41" t="s">
        <v>429</v>
      </c>
      <c r="D169" s="41" t="s">
        <v>430</v>
      </c>
      <c r="E169" s="43"/>
      <c r="F169" s="44" t="s">
        <v>397</v>
      </c>
      <c r="G169" s="44"/>
    </row>
    <row r="170" spans="1:7" x14ac:dyDescent="0.3">
      <c r="A170" s="22" t="s">
        <v>578</v>
      </c>
      <c r="B170" s="18" t="s">
        <v>579</v>
      </c>
      <c r="C170" s="93">
        <v>0</v>
      </c>
      <c r="D170" s="93">
        <v>0</v>
      </c>
      <c r="E170" s="94"/>
      <c r="F170" s="93">
        <v>0</v>
      </c>
    </row>
    <row r="171" spans="1:7" x14ac:dyDescent="0.3">
      <c r="A171" s="22" t="s">
        <v>580</v>
      </c>
      <c r="B171" s="18" t="s">
        <v>2302</v>
      </c>
      <c r="C171" s="93">
        <v>0.160714376047044</v>
      </c>
      <c r="D171" s="93">
        <v>0</v>
      </c>
      <c r="E171" s="94"/>
      <c r="F171" s="93">
        <v>0.160714376047044</v>
      </c>
    </row>
    <row r="172" spans="1:7" x14ac:dyDescent="0.3">
      <c r="A172" s="22" t="s">
        <v>582</v>
      </c>
      <c r="B172" s="18" t="s">
        <v>2303</v>
      </c>
      <c r="C172" s="93">
        <v>0.170658607687766</v>
      </c>
      <c r="D172" s="93">
        <v>0</v>
      </c>
      <c r="E172" s="93"/>
      <c r="F172" s="93">
        <v>0.170658607687766</v>
      </c>
    </row>
    <row r="173" spans="1:7" x14ac:dyDescent="0.3">
      <c r="A173" s="22" t="s">
        <v>584</v>
      </c>
      <c r="B173" s="18" t="s">
        <v>2304</v>
      </c>
      <c r="C173" s="93">
        <v>0.29774633997765998</v>
      </c>
      <c r="D173" s="93">
        <v>0</v>
      </c>
      <c r="E173" s="93"/>
      <c r="F173" s="93">
        <v>0.29774633997765998</v>
      </c>
    </row>
    <row r="174" spans="1:7" x14ac:dyDescent="0.3">
      <c r="A174" s="22" t="s">
        <v>586</v>
      </c>
      <c r="B174" s="18" t="s">
        <v>2305</v>
      </c>
      <c r="C174" s="93">
        <v>0.37088067628752952</v>
      </c>
      <c r="D174" s="93">
        <v>0</v>
      </c>
      <c r="E174" s="93"/>
      <c r="F174" s="93">
        <v>0.37088067628752952</v>
      </c>
    </row>
    <row r="175" spans="1:7" outlineLevel="1" x14ac:dyDescent="0.3">
      <c r="A175" s="22" t="s">
        <v>588</v>
      </c>
      <c r="B175" s="37"/>
      <c r="C175" s="93"/>
      <c r="D175" s="93"/>
      <c r="E175" s="93"/>
      <c r="F175" s="93"/>
    </row>
    <row r="176" spans="1:7" outlineLevel="1" x14ac:dyDescent="0.3">
      <c r="A176" s="22" t="s">
        <v>589</v>
      </c>
      <c r="B176" s="37"/>
      <c r="C176" s="93"/>
      <c r="D176" s="93"/>
      <c r="E176" s="93"/>
      <c r="F176" s="93"/>
    </row>
    <row r="177" spans="1:7" outlineLevel="1" x14ac:dyDescent="0.3">
      <c r="A177" s="22" t="s">
        <v>590</v>
      </c>
      <c r="B177" s="18"/>
      <c r="C177" s="93"/>
      <c r="D177" s="93"/>
      <c r="E177" s="93"/>
      <c r="F177" s="93"/>
    </row>
    <row r="178" spans="1:7" outlineLevel="1" x14ac:dyDescent="0.3">
      <c r="A178" s="22" t="s">
        <v>591</v>
      </c>
      <c r="B178" s="18"/>
      <c r="C178" s="93"/>
      <c r="D178" s="93"/>
      <c r="E178" s="93"/>
      <c r="F178" s="93"/>
    </row>
    <row r="179" spans="1:7" ht="15" customHeight="1" x14ac:dyDescent="0.3">
      <c r="A179" s="41"/>
      <c r="B179" s="101" t="s">
        <v>592</v>
      </c>
      <c r="C179" s="41" t="s">
        <v>429</v>
      </c>
      <c r="D179" s="41" t="s">
        <v>430</v>
      </c>
      <c r="E179" s="41"/>
      <c r="F179" s="41" t="s">
        <v>397</v>
      </c>
      <c r="G179" s="44"/>
    </row>
    <row r="180" spans="1:7" x14ac:dyDescent="0.3">
      <c r="A180" s="22" t="s">
        <v>593</v>
      </c>
      <c r="B180" s="22" t="s">
        <v>594</v>
      </c>
      <c r="C180" s="147">
        <v>2.8699999999999998E-4</v>
      </c>
      <c r="D180" s="147">
        <v>0</v>
      </c>
      <c r="E180" s="94"/>
      <c r="F180" s="147">
        <v>2.8699999999999998E-4</v>
      </c>
    </row>
    <row r="181" spans="1:7" outlineLevel="1" x14ac:dyDescent="0.3">
      <c r="A181" s="22" t="s">
        <v>2176</v>
      </c>
      <c r="B181" s="87" t="s">
        <v>2175</v>
      </c>
      <c r="C181" s="147">
        <v>2.8699999999999998E-4</v>
      </c>
      <c r="D181" s="147">
        <v>0</v>
      </c>
      <c r="E181" s="94"/>
      <c r="F181" s="147">
        <v>2.8699999999999998E-4</v>
      </c>
    </row>
    <row r="182" spans="1:7" outlineLevel="1" x14ac:dyDescent="0.3">
      <c r="A182" s="22" t="s">
        <v>595</v>
      </c>
      <c r="B182" s="88"/>
      <c r="C182" s="93"/>
      <c r="D182" s="93"/>
      <c r="E182" s="94"/>
      <c r="F182" s="93"/>
    </row>
    <row r="183" spans="1:7" outlineLevel="1" x14ac:dyDescent="0.3">
      <c r="A183" s="22" t="s">
        <v>596</v>
      </c>
      <c r="B183" s="88"/>
      <c r="C183" s="93"/>
      <c r="D183" s="93"/>
      <c r="E183" s="94"/>
      <c r="F183" s="93"/>
    </row>
    <row r="184" spans="1:7" outlineLevel="1" x14ac:dyDescent="0.3">
      <c r="A184" s="22" t="s">
        <v>597</v>
      </c>
      <c r="B184" s="88"/>
      <c r="C184" s="93"/>
      <c r="D184" s="93"/>
      <c r="E184" s="94"/>
      <c r="F184" s="93"/>
    </row>
    <row r="185" spans="1:7" ht="18" x14ac:dyDescent="0.3">
      <c r="A185" s="89"/>
      <c r="B185" s="90" t="s">
        <v>394</v>
      </c>
      <c r="C185" s="89"/>
      <c r="D185" s="89"/>
      <c r="E185" s="89"/>
      <c r="F185" s="91"/>
      <c r="G185" s="91"/>
    </row>
    <row r="186" spans="1:7" ht="15" customHeight="1" x14ac:dyDescent="0.3">
      <c r="A186" s="41"/>
      <c r="B186" s="42" t="s">
        <v>598</v>
      </c>
      <c r="C186" s="41" t="s">
        <v>599</v>
      </c>
      <c r="D186" s="41" t="s">
        <v>600</v>
      </c>
      <c r="E186" s="43"/>
      <c r="F186" s="41" t="s">
        <v>429</v>
      </c>
      <c r="G186" s="41" t="s">
        <v>601</v>
      </c>
    </row>
    <row r="187" spans="1:7" x14ac:dyDescent="0.3">
      <c r="A187" s="22" t="s">
        <v>602</v>
      </c>
      <c r="B187" s="39" t="s">
        <v>603</v>
      </c>
      <c r="C187" s="96">
        <v>171971.22</v>
      </c>
      <c r="E187" s="36"/>
      <c r="F187" s="54"/>
      <c r="G187" s="54"/>
    </row>
    <row r="188" spans="1:7" x14ac:dyDescent="0.3">
      <c r="A188" s="36"/>
      <c r="B188" s="65"/>
      <c r="C188" s="36"/>
      <c r="D188" s="36"/>
      <c r="E188" s="36"/>
      <c r="F188" s="54"/>
      <c r="G188" s="54"/>
    </row>
    <row r="189" spans="1:7" x14ac:dyDescent="0.3">
      <c r="B189" s="39" t="s">
        <v>604</v>
      </c>
      <c r="C189" s="36"/>
      <c r="D189" s="36"/>
      <c r="E189" s="36"/>
      <c r="F189" s="54"/>
      <c r="G189" s="54"/>
    </row>
    <row r="190" spans="1:7" x14ac:dyDescent="0.3">
      <c r="A190" s="22" t="s">
        <v>605</v>
      </c>
      <c r="B190" s="289" t="s">
        <v>2805</v>
      </c>
      <c r="C190" s="96">
        <v>0.31346052000000002</v>
      </c>
      <c r="D190" s="97">
        <v>158</v>
      </c>
      <c r="E190" s="36"/>
      <c r="F190" s="102">
        <f>IF($C$214=0,"",IF(C190="[for completion]","",IF(C190="","",C190/$C$214)))</f>
        <v>4.0661875070469099E-5</v>
      </c>
      <c r="G190" s="102">
        <f>IF($D$214=0,"",IF(D190="[for completion]","",IF(D190="","",D190/$D$214)))</f>
        <v>3.5246614763423828E-3</v>
      </c>
    </row>
    <row r="191" spans="1:7" x14ac:dyDescent="0.3">
      <c r="A191" s="22" t="s">
        <v>606</v>
      </c>
      <c r="B191" s="289" t="s">
        <v>2806</v>
      </c>
      <c r="C191" s="182">
        <v>1.2540847500000001</v>
      </c>
      <c r="D191" s="292">
        <v>162</v>
      </c>
      <c r="E191" s="36"/>
      <c r="F191" s="102">
        <f t="shared" ref="F191:F213" si="1">IF($C$214=0,"",IF(C191="[for completion]","",IF(C191="","",C191/$C$214)))</f>
        <v>1.6267897926118568E-4</v>
      </c>
      <c r="G191" s="102">
        <f t="shared" ref="G191:G213" si="2">IF($D$214=0,"",IF(D191="[for completion]","",IF(D191="","",D191/$D$214)))</f>
        <v>3.6138934124523166E-3</v>
      </c>
    </row>
    <row r="192" spans="1:7" x14ac:dyDescent="0.3">
      <c r="A192" s="22" t="s">
        <v>607</v>
      </c>
      <c r="B192" s="289" t="s">
        <v>2807</v>
      </c>
      <c r="C192" s="182">
        <v>14.363285189999999</v>
      </c>
      <c r="D192" s="292">
        <v>786</v>
      </c>
      <c r="E192" s="36"/>
      <c r="F192" s="102">
        <f t="shared" si="1"/>
        <v>1.8631951098572125E-3</v>
      </c>
      <c r="G192" s="102">
        <f t="shared" si="2"/>
        <v>1.7534075445601982E-2</v>
      </c>
    </row>
    <row r="193" spans="1:7" x14ac:dyDescent="0.3">
      <c r="A193" s="22" t="s">
        <v>608</v>
      </c>
      <c r="B193" s="289" t="s">
        <v>2808</v>
      </c>
      <c r="C193" s="182">
        <v>101.09168573000001</v>
      </c>
      <c r="D193" s="292">
        <v>2588</v>
      </c>
      <c r="E193" s="36"/>
      <c r="F193" s="102">
        <f t="shared" si="1"/>
        <v>1.3113541366601396E-2</v>
      </c>
      <c r="G193" s="102">
        <f t="shared" si="2"/>
        <v>5.7733062663127131E-2</v>
      </c>
    </row>
    <row r="194" spans="1:7" x14ac:dyDescent="0.3">
      <c r="A194" s="22" t="s">
        <v>609</v>
      </c>
      <c r="B194" s="289" t="s">
        <v>2809</v>
      </c>
      <c r="C194" s="182">
        <v>277.56558214999995</v>
      </c>
      <c r="D194" s="292">
        <v>4402</v>
      </c>
      <c r="E194" s="36"/>
      <c r="F194" s="102">
        <f t="shared" si="1"/>
        <v>3.6005609335572231E-2</v>
      </c>
      <c r="G194" s="102">
        <f t="shared" si="2"/>
        <v>9.8199745688982085E-2</v>
      </c>
    </row>
    <row r="195" spans="1:7" x14ac:dyDescent="0.3">
      <c r="A195" s="22" t="s">
        <v>610</v>
      </c>
      <c r="B195" s="289" t="s">
        <v>2810</v>
      </c>
      <c r="C195" s="182">
        <v>472.46133526</v>
      </c>
      <c r="D195" s="292">
        <v>5381</v>
      </c>
      <c r="E195" s="36"/>
      <c r="F195" s="102">
        <f t="shared" si="1"/>
        <v>6.1287347414497803E-2</v>
      </c>
      <c r="G195" s="102">
        <f t="shared" si="2"/>
        <v>0.12003926205188838</v>
      </c>
    </row>
    <row r="196" spans="1:7" x14ac:dyDescent="0.3">
      <c r="A196" s="22" t="s">
        <v>611</v>
      </c>
      <c r="B196" s="289" t="s">
        <v>2811</v>
      </c>
      <c r="C196" s="182">
        <v>1333.26649157</v>
      </c>
      <c r="D196" s="292">
        <v>10731</v>
      </c>
      <c r="E196" s="36"/>
      <c r="F196" s="102">
        <f t="shared" si="1"/>
        <v>0.17295037829919371</v>
      </c>
      <c r="G196" s="102">
        <f t="shared" si="2"/>
        <v>0.23938697659892474</v>
      </c>
    </row>
    <row r="197" spans="1:7" x14ac:dyDescent="0.3">
      <c r="A197" s="22" t="s">
        <v>612</v>
      </c>
      <c r="B197" s="289" t="s">
        <v>2812</v>
      </c>
      <c r="C197" s="182">
        <v>1322.1815928399999</v>
      </c>
      <c r="D197" s="292">
        <v>7638</v>
      </c>
      <c r="E197" s="36"/>
      <c r="F197" s="102">
        <f t="shared" si="1"/>
        <v>0.17151245314253263</v>
      </c>
      <c r="G197" s="102">
        <f t="shared" si="2"/>
        <v>0.1703883820019185</v>
      </c>
    </row>
    <row r="198" spans="1:7" x14ac:dyDescent="0.3">
      <c r="A198" s="22" t="s">
        <v>613</v>
      </c>
      <c r="B198" s="289" t="s">
        <v>2813</v>
      </c>
      <c r="C198" s="182">
        <v>1066.01822191</v>
      </c>
      <c r="D198" s="292">
        <v>4778</v>
      </c>
      <c r="E198" s="36"/>
      <c r="F198" s="102">
        <f t="shared" si="1"/>
        <v>0.13828312338073076</v>
      </c>
      <c r="G198" s="102">
        <f t="shared" si="2"/>
        <v>0.10658754768331585</v>
      </c>
    </row>
    <row r="199" spans="1:7" x14ac:dyDescent="0.3">
      <c r="A199" s="22" t="s">
        <v>614</v>
      </c>
      <c r="B199" s="289" t="s">
        <v>2814</v>
      </c>
      <c r="C199" s="182">
        <v>816.21767979999993</v>
      </c>
      <c r="D199" s="292">
        <v>2993</v>
      </c>
      <c r="E199" s="39"/>
      <c r="F199" s="102">
        <f t="shared" si="1"/>
        <v>0.10587917523500485</v>
      </c>
      <c r="G199" s="102">
        <f t="shared" si="2"/>
        <v>6.676779619425792E-2</v>
      </c>
    </row>
    <row r="200" spans="1:7" x14ac:dyDescent="0.3">
      <c r="A200" s="22" t="s">
        <v>615</v>
      </c>
      <c r="B200" s="289" t="s">
        <v>2815</v>
      </c>
      <c r="C200" s="182">
        <v>570.47970042999998</v>
      </c>
      <c r="D200" s="292">
        <v>1767</v>
      </c>
      <c r="E200" s="39"/>
      <c r="F200" s="102">
        <f t="shared" si="1"/>
        <v>7.4002219830182431E-2</v>
      </c>
      <c r="G200" s="102">
        <f t="shared" si="2"/>
        <v>3.9418207776563234E-2</v>
      </c>
    </row>
    <row r="201" spans="1:7" x14ac:dyDescent="0.3">
      <c r="A201" s="22" t="s">
        <v>616</v>
      </c>
      <c r="B201" s="289" t="s">
        <v>2816</v>
      </c>
      <c r="C201" s="182">
        <v>426.40331764999996</v>
      </c>
      <c r="D201" s="292">
        <v>1144</v>
      </c>
      <c r="E201" s="39"/>
      <c r="F201" s="102">
        <f t="shared" si="1"/>
        <v>5.5312734222216726E-2</v>
      </c>
      <c r="G201" s="102">
        <f t="shared" si="2"/>
        <v>2.5520333727441051E-2</v>
      </c>
    </row>
    <row r="202" spans="1:7" x14ac:dyDescent="0.3">
      <c r="A202" s="22" t="s">
        <v>617</v>
      </c>
      <c r="B202" s="289" t="s">
        <v>2817</v>
      </c>
      <c r="C202" s="182">
        <v>277.50781489999997</v>
      </c>
      <c r="D202" s="292">
        <v>659</v>
      </c>
      <c r="E202" s="39"/>
      <c r="F202" s="102">
        <f t="shared" si="1"/>
        <v>3.5998115809106238E-2</v>
      </c>
      <c r="G202" s="102">
        <f t="shared" si="2"/>
        <v>1.4700961474111585E-2</v>
      </c>
    </row>
    <row r="203" spans="1:7" x14ac:dyDescent="0.3">
      <c r="A203" s="22" t="s">
        <v>618</v>
      </c>
      <c r="B203" s="289" t="s">
        <v>2818</v>
      </c>
      <c r="C203" s="182">
        <v>193.87128912</v>
      </c>
      <c r="D203" s="292">
        <v>410</v>
      </c>
      <c r="E203" s="39"/>
      <c r="F203" s="102">
        <f t="shared" si="1"/>
        <v>2.5148845340868555E-2</v>
      </c>
      <c r="G203" s="102">
        <f t="shared" si="2"/>
        <v>9.1462734512682085E-3</v>
      </c>
    </row>
    <row r="204" spans="1:7" x14ac:dyDescent="0.3">
      <c r="A204" s="22" t="s">
        <v>619</v>
      </c>
      <c r="B204" s="289" t="s">
        <v>2819</v>
      </c>
      <c r="C204" s="182">
        <v>279.78211222000004</v>
      </c>
      <c r="D204" s="292">
        <v>517</v>
      </c>
      <c r="E204" s="39"/>
      <c r="F204" s="102">
        <f t="shared" si="1"/>
        <v>3.6293136035254477E-2</v>
      </c>
      <c r="G204" s="102">
        <f t="shared" si="2"/>
        <v>1.1533227742208937E-2</v>
      </c>
    </row>
    <row r="205" spans="1:7" x14ac:dyDescent="0.3">
      <c r="A205" s="22" t="s">
        <v>620</v>
      </c>
      <c r="B205" s="289" t="s">
        <v>2820</v>
      </c>
      <c r="C205" s="182">
        <v>158.38439640000001</v>
      </c>
      <c r="D205" s="292">
        <v>246</v>
      </c>
      <c r="F205" s="102">
        <f t="shared" si="1"/>
        <v>2.0545510929186411E-2</v>
      </c>
      <c r="G205" s="102">
        <f t="shared" si="2"/>
        <v>5.4877640707609249E-3</v>
      </c>
    </row>
    <row r="206" spans="1:7" x14ac:dyDescent="0.3">
      <c r="A206" s="22" t="s">
        <v>621</v>
      </c>
      <c r="B206" s="289" t="s">
        <v>2821</v>
      </c>
      <c r="C206" s="182">
        <v>144.60775741</v>
      </c>
      <c r="D206" s="292">
        <v>194</v>
      </c>
      <c r="E206" s="87"/>
      <c r="F206" s="102">
        <f t="shared" si="1"/>
        <v>1.8758415145952421E-2</v>
      </c>
      <c r="G206" s="102">
        <f t="shared" si="2"/>
        <v>4.3277489013317863E-3</v>
      </c>
    </row>
    <row r="207" spans="1:7" x14ac:dyDescent="0.3">
      <c r="A207" s="22" t="s">
        <v>622</v>
      </c>
      <c r="B207" s="289" t="s">
        <v>2822</v>
      </c>
      <c r="C207" s="182">
        <v>112.97493448</v>
      </c>
      <c r="D207" s="292">
        <v>134</v>
      </c>
      <c r="E207" s="87"/>
      <c r="F207" s="102">
        <f t="shared" si="1"/>
        <v>1.4655027918412793E-2</v>
      </c>
      <c r="G207" s="102">
        <f t="shared" si="2"/>
        <v>2.9892698596827804E-3</v>
      </c>
    </row>
    <row r="208" spans="1:7" x14ac:dyDescent="0.3">
      <c r="A208" s="22" t="s">
        <v>623</v>
      </c>
      <c r="B208" s="289" t="s">
        <v>2823</v>
      </c>
      <c r="C208" s="182">
        <v>71.787187349999996</v>
      </c>
      <c r="D208" s="292">
        <v>76</v>
      </c>
      <c r="E208" s="87"/>
      <c r="F208" s="102">
        <f t="shared" si="1"/>
        <v>9.3121827389492599E-3</v>
      </c>
      <c r="G208" s="102">
        <f t="shared" si="2"/>
        <v>1.6954067860887412E-3</v>
      </c>
    </row>
    <row r="209" spans="1:7" x14ac:dyDescent="0.3">
      <c r="A209" s="22" t="s">
        <v>624</v>
      </c>
      <c r="B209" s="289" t="s">
        <v>2824</v>
      </c>
      <c r="C209" s="182">
        <v>68.421960339999998</v>
      </c>
      <c r="D209" s="292">
        <v>63</v>
      </c>
      <c r="E209" s="87"/>
      <c r="F209" s="102">
        <f t="shared" si="1"/>
        <v>8.8756478915484206E-3</v>
      </c>
      <c r="G209" s="102">
        <f t="shared" si="2"/>
        <v>1.4054029937314565E-3</v>
      </c>
    </row>
    <row r="210" spans="1:7" x14ac:dyDescent="0.3">
      <c r="A210" s="22" t="s">
        <v>625</v>
      </c>
      <c r="B210" s="39"/>
      <c r="C210" s="96"/>
      <c r="D210" s="97"/>
      <c r="E210" s="87"/>
      <c r="F210" s="102" t="str">
        <f t="shared" si="1"/>
        <v/>
      </c>
      <c r="G210" s="102" t="str">
        <f t="shared" si="2"/>
        <v/>
      </c>
    </row>
    <row r="211" spans="1:7" x14ac:dyDescent="0.3">
      <c r="A211" s="22" t="s">
        <v>626</v>
      </c>
      <c r="B211" s="39"/>
      <c r="C211" s="96"/>
      <c r="D211" s="97"/>
      <c r="E211" s="87"/>
      <c r="F211" s="102" t="str">
        <f t="shared" si="1"/>
        <v/>
      </c>
      <c r="G211" s="102" t="str">
        <f t="shared" si="2"/>
        <v/>
      </c>
    </row>
    <row r="212" spans="1:7" x14ac:dyDescent="0.3">
      <c r="A212" s="22" t="s">
        <v>627</v>
      </c>
      <c r="B212" s="39"/>
      <c r="C212" s="96"/>
      <c r="D212" s="97"/>
      <c r="E212" s="87"/>
      <c r="F212" s="102" t="str">
        <f t="shared" si="1"/>
        <v/>
      </c>
      <c r="G212" s="102" t="str">
        <f t="shared" si="2"/>
        <v/>
      </c>
    </row>
    <row r="213" spans="1:7" x14ac:dyDescent="0.3">
      <c r="A213" s="22" t="s">
        <v>628</v>
      </c>
      <c r="B213" s="39"/>
      <c r="C213" s="96"/>
      <c r="D213" s="97"/>
      <c r="E213" s="87"/>
      <c r="F213" s="102" t="str">
        <f t="shared" si="1"/>
        <v/>
      </c>
      <c r="G213" s="102" t="str">
        <f t="shared" si="2"/>
        <v/>
      </c>
    </row>
    <row r="214" spans="1:7" x14ac:dyDescent="0.3">
      <c r="A214" s="22" t="s">
        <v>629</v>
      </c>
      <c r="B214" s="48" t="s">
        <v>88</v>
      </c>
      <c r="C214" s="98">
        <f>SUM(C190:C213)</f>
        <v>7708.9538900199996</v>
      </c>
      <c r="D214" s="46">
        <f>SUM(D190:D213)</f>
        <v>44827</v>
      </c>
      <c r="E214" s="87"/>
      <c r="F214" s="111">
        <f>SUM(F190:F213)</f>
        <v>1.0000000000000002</v>
      </c>
      <c r="G214" s="111">
        <f>SUM(G190:G213)</f>
        <v>0.99999999999999978</v>
      </c>
    </row>
    <row r="215" spans="1:7" ht="15" customHeight="1" x14ac:dyDescent="0.3">
      <c r="A215" s="41"/>
      <c r="B215" s="41" t="s">
        <v>630</v>
      </c>
      <c r="C215" s="41" t="s">
        <v>599</v>
      </c>
      <c r="D215" s="41" t="s">
        <v>600</v>
      </c>
      <c r="E215" s="43"/>
      <c r="F215" s="41" t="s">
        <v>429</v>
      </c>
      <c r="G215" s="41" t="s">
        <v>601</v>
      </c>
    </row>
    <row r="216" spans="1:7" x14ac:dyDescent="0.3">
      <c r="A216" s="22" t="s">
        <v>631</v>
      </c>
      <c r="B216" s="22" t="s">
        <v>632</v>
      </c>
      <c r="C216" s="93">
        <v>0.57889999999999997</v>
      </c>
      <c r="F216" s="110"/>
      <c r="G216" s="110"/>
    </row>
    <row r="217" spans="1:7" x14ac:dyDescent="0.3">
      <c r="F217" s="110"/>
      <c r="G217" s="110"/>
    </row>
    <row r="218" spans="1:7" x14ac:dyDescent="0.3">
      <c r="B218" s="39" t="s">
        <v>633</v>
      </c>
      <c r="F218" s="110"/>
      <c r="G218" s="110"/>
    </row>
    <row r="219" spans="1:7" x14ac:dyDescent="0.3">
      <c r="A219" s="22" t="s">
        <v>634</v>
      </c>
      <c r="B219" s="22" t="s">
        <v>635</v>
      </c>
      <c r="C219" s="96">
        <v>1260.64313713</v>
      </c>
      <c r="D219" s="97">
        <v>11356</v>
      </c>
      <c r="F219" s="102">
        <f t="shared" ref="F219:F233" si="3">IF($C$227=0,"",IF(C219="[for completion]","",C219/$C$227))</f>
        <v>0.16352972856174777</v>
      </c>
      <c r="G219" s="102">
        <f t="shared" ref="G219:G233" si="4">IF($D$227=0,"",IF(D219="[for completion]","",D219/$D$227))</f>
        <v>0.25332946661610189</v>
      </c>
    </row>
    <row r="220" spans="1:7" x14ac:dyDescent="0.3">
      <c r="A220" s="22" t="s">
        <v>636</v>
      </c>
      <c r="B220" s="22" t="s">
        <v>637</v>
      </c>
      <c r="C220" s="182">
        <v>1350.1211069600001</v>
      </c>
      <c r="D220" s="292">
        <v>7936</v>
      </c>
      <c r="F220" s="102">
        <f t="shared" si="3"/>
        <v>0.1751367469855884</v>
      </c>
      <c r="G220" s="102">
        <f t="shared" si="4"/>
        <v>0.17703616124210855</v>
      </c>
    </row>
    <row r="221" spans="1:7" x14ac:dyDescent="0.3">
      <c r="A221" s="22" t="s">
        <v>638</v>
      </c>
      <c r="B221" s="22" t="s">
        <v>639</v>
      </c>
      <c r="C221" s="182">
        <v>1539.0747181700001</v>
      </c>
      <c r="D221" s="292">
        <v>7477</v>
      </c>
      <c r="F221" s="102">
        <f t="shared" si="3"/>
        <v>0.19964767465563441</v>
      </c>
      <c r="G221" s="102">
        <f t="shared" si="4"/>
        <v>0.16679679657349367</v>
      </c>
    </row>
    <row r="222" spans="1:7" x14ac:dyDescent="0.3">
      <c r="A222" s="22" t="s">
        <v>640</v>
      </c>
      <c r="B222" s="22" t="s">
        <v>641</v>
      </c>
      <c r="C222" s="182">
        <v>1304.3798008499998</v>
      </c>
      <c r="D222" s="292">
        <v>5758</v>
      </c>
      <c r="F222" s="102">
        <f t="shared" si="3"/>
        <v>0.1692032173831845</v>
      </c>
      <c r="G222" s="102">
        <f t="shared" si="4"/>
        <v>0.12844937203024961</v>
      </c>
    </row>
    <row r="223" spans="1:7" x14ac:dyDescent="0.3">
      <c r="A223" s="22" t="s">
        <v>642</v>
      </c>
      <c r="B223" s="22" t="s">
        <v>643</v>
      </c>
      <c r="C223" s="182">
        <v>1388.8034394200001</v>
      </c>
      <c r="D223" s="292">
        <v>7456</v>
      </c>
      <c r="F223" s="102">
        <f t="shared" si="3"/>
        <v>0.18015459156111222</v>
      </c>
      <c r="G223" s="102">
        <f t="shared" si="4"/>
        <v>0.1663283289089165</v>
      </c>
    </row>
    <row r="224" spans="1:7" x14ac:dyDescent="0.3">
      <c r="A224" s="22" t="s">
        <v>644</v>
      </c>
      <c r="B224" s="22" t="s">
        <v>645</v>
      </c>
      <c r="C224" s="182">
        <v>857.78756127999998</v>
      </c>
      <c r="D224" s="292">
        <v>4795</v>
      </c>
      <c r="F224" s="102">
        <f t="shared" si="3"/>
        <v>0.11127159060978306</v>
      </c>
      <c r="G224" s="102">
        <f t="shared" si="4"/>
        <v>0.10696678341178308</v>
      </c>
    </row>
    <row r="225" spans="1:7" x14ac:dyDescent="0.3">
      <c r="A225" s="22" t="s">
        <v>646</v>
      </c>
      <c r="B225" s="22" t="s">
        <v>647</v>
      </c>
      <c r="C225" s="182">
        <v>8.1441262099999996</v>
      </c>
      <c r="D225" s="292">
        <v>49</v>
      </c>
      <c r="F225" s="102">
        <f t="shared" si="3"/>
        <v>1.0564502429497437E-3</v>
      </c>
      <c r="G225" s="102">
        <f t="shared" si="4"/>
        <v>1.0930912173466884E-3</v>
      </c>
    </row>
    <row r="226" spans="1:7" x14ac:dyDescent="0.3">
      <c r="A226" s="22" t="s">
        <v>648</v>
      </c>
      <c r="B226" s="22" t="s">
        <v>649</v>
      </c>
      <c r="C226" s="182">
        <v>0</v>
      </c>
      <c r="D226" s="292">
        <v>0</v>
      </c>
      <c r="F226" s="102">
        <f t="shared" si="3"/>
        <v>0</v>
      </c>
      <c r="G226" s="102">
        <f t="shared" si="4"/>
        <v>0</v>
      </c>
    </row>
    <row r="227" spans="1:7" x14ac:dyDescent="0.3">
      <c r="A227" s="22" t="s">
        <v>650</v>
      </c>
      <c r="B227" s="48" t="s">
        <v>88</v>
      </c>
      <c r="C227" s="96">
        <f>SUM(C219:C226)</f>
        <v>7708.9538900199996</v>
      </c>
      <c r="D227" s="97">
        <f>SUM(D219:D226)</f>
        <v>44827</v>
      </c>
      <c r="F227" s="93">
        <f>SUM(F219:F226)</f>
        <v>1</v>
      </c>
      <c r="G227" s="93">
        <f>SUM(G219:G226)</f>
        <v>1</v>
      </c>
    </row>
    <row r="228" spans="1:7" outlineLevel="1" x14ac:dyDescent="0.3">
      <c r="A228" s="22" t="s">
        <v>651</v>
      </c>
      <c r="B228" s="50" t="s">
        <v>652</v>
      </c>
      <c r="C228" s="96"/>
      <c r="D228" s="97"/>
      <c r="F228" s="102">
        <f t="shared" si="3"/>
        <v>0</v>
      </c>
      <c r="G228" s="102">
        <f t="shared" si="4"/>
        <v>0</v>
      </c>
    </row>
    <row r="229" spans="1:7" outlineLevel="1" x14ac:dyDescent="0.3">
      <c r="A229" s="22" t="s">
        <v>653</v>
      </c>
      <c r="B229" s="50" t="s">
        <v>654</v>
      </c>
      <c r="C229" s="96"/>
      <c r="D229" s="97"/>
      <c r="F229" s="102">
        <f t="shared" si="3"/>
        <v>0</v>
      </c>
      <c r="G229" s="102">
        <f t="shared" si="4"/>
        <v>0</v>
      </c>
    </row>
    <row r="230" spans="1:7" outlineLevel="1" x14ac:dyDescent="0.3">
      <c r="A230" s="22" t="s">
        <v>655</v>
      </c>
      <c r="B230" s="50" t="s">
        <v>656</v>
      </c>
      <c r="C230" s="96"/>
      <c r="D230" s="97"/>
      <c r="F230" s="102">
        <f t="shared" si="3"/>
        <v>0</v>
      </c>
      <c r="G230" s="102">
        <f t="shared" si="4"/>
        <v>0</v>
      </c>
    </row>
    <row r="231" spans="1:7" outlineLevel="1" x14ac:dyDescent="0.3">
      <c r="A231" s="22" t="s">
        <v>657</v>
      </c>
      <c r="B231" s="50" t="s">
        <v>658</v>
      </c>
      <c r="C231" s="96"/>
      <c r="D231" s="97"/>
      <c r="F231" s="102">
        <f t="shared" si="3"/>
        <v>0</v>
      </c>
      <c r="G231" s="102">
        <f t="shared" si="4"/>
        <v>0</v>
      </c>
    </row>
    <row r="232" spans="1:7" outlineLevel="1" x14ac:dyDescent="0.3">
      <c r="A232" s="22" t="s">
        <v>659</v>
      </c>
      <c r="B232" s="50" t="s">
        <v>660</v>
      </c>
      <c r="C232" s="96"/>
      <c r="D232" s="97"/>
      <c r="F232" s="102">
        <f t="shared" si="3"/>
        <v>0</v>
      </c>
      <c r="G232" s="102">
        <f t="shared" si="4"/>
        <v>0</v>
      </c>
    </row>
    <row r="233" spans="1:7" outlineLevel="1" x14ac:dyDescent="0.3">
      <c r="A233" s="22" t="s">
        <v>661</v>
      </c>
      <c r="B233" s="50" t="s">
        <v>662</v>
      </c>
      <c r="C233" s="96"/>
      <c r="D233" s="97"/>
      <c r="F233" s="102">
        <f t="shared" si="3"/>
        <v>0</v>
      </c>
      <c r="G233" s="102">
        <f t="shared" si="4"/>
        <v>0</v>
      </c>
    </row>
    <row r="234" spans="1:7" outlineLevel="1" x14ac:dyDescent="0.3">
      <c r="A234" s="22" t="s">
        <v>663</v>
      </c>
      <c r="B234" s="50"/>
      <c r="F234" s="102"/>
      <c r="G234" s="102"/>
    </row>
    <row r="235" spans="1:7" outlineLevel="1" x14ac:dyDescent="0.3">
      <c r="A235" s="22" t="s">
        <v>664</v>
      </c>
      <c r="B235" s="50"/>
      <c r="F235" s="102"/>
      <c r="G235" s="102"/>
    </row>
    <row r="236" spans="1:7" outlineLevel="1" x14ac:dyDescent="0.3">
      <c r="A236" s="22" t="s">
        <v>665</v>
      </c>
      <c r="B236" s="50"/>
      <c r="F236" s="102"/>
      <c r="G236" s="102"/>
    </row>
    <row r="237" spans="1:7" ht="15" customHeight="1" x14ac:dyDescent="0.3">
      <c r="A237" s="41"/>
      <c r="B237" s="41" t="s">
        <v>666</v>
      </c>
      <c r="C237" s="41" t="s">
        <v>599</v>
      </c>
      <c r="D237" s="41" t="s">
        <v>600</v>
      </c>
      <c r="E237" s="43"/>
      <c r="F237" s="41" t="s">
        <v>429</v>
      </c>
      <c r="G237" s="41" t="s">
        <v>601</v>
      </c>
    </row>
    <row r="238" spans="1:7" x14ac:dyDescent="0.3">
      <c r="A238" s="22" t="s">
        <v>667</v>
      </c>
      <c r="B238" s="22" t="s">
        <v>632</v>
      </c>
      <c r="C238" s="93">
        <v>0.49330000000000002</v>
      </c>
      <c r="F238" s="110"/>
      <c r="G238" s="110"/>
    </row>
    <row r="239" spans="1:7" x14ac:dyDescent="0.3">
      <c r="F239" s="110"/>
      <c r="G239" s="110"/>
    </row>
    <row r="240" spans="1:7" x14ac:dyDescent="0.3">
      <c r="B240" s="39" t="s">
        <v>633</v>
      </c>
      <c r="F240" s="110"/>
      <c r="G240" s="110"/>
    </row>
    <row r="241" spans="1:7" x14ac:dyDescent="0.3">
      <c r="A241" s="22" t="s">
        <v>668</v>
      </c>
      <c r="B241" s="22" t="s">
        <v>635</v>
      </c>
      <c r="C241" s="96">
        <v>2395.2527840900002</v>
      </c>
      <c r="D241" s="97">
        <v>18500</v>
      </c>
      <c r="F241" s="102">
        <f>IF($C$249=0,"",IF(C241="[Mark as ND1 if not relevant]","",C241/$C$249))</f>
        <v>0.31071048267533297</v>
      </c>
      <c r="G241" s="102">
        <f>IF($D$249=0,"",IF(D241="[Mark as ND1 if not relevant]","",D241/$D$249))</f>
        <v>0.41269770450844356</v>
      </c>
    </row>
    <row r="242" spans="1:7" x14ac:dyDescent="0.3">
      <c r="A242" s="22" t="s">
        <v>669</v>
      </c>
      <c r="B242" s="22" t="s">
        <v>637</v>
      </c>
      <c r="C242" s="182">
        <v>1600.9319368199999</v>
      </c>
      <c r="D242" s="292">
        <v>8323</v>
      </c>
      <c r="F242" s="102">
        <f t="shared" ref="F242:F248" si="5">IF($C$249=0,"",IF(C242="[Mark as ND1 if not relevant]","",C242/$C$249))</f>
        <v>0.20767174893763002</v>
      </c>
      <c r="G242" s="102">
        <f t="shared" ref="G242:G248" si="6">IF($D$249=0,"",IF(D242="[Mark as ND1 if not relevant]","",D242/$D$249))</f>
        <v>0.18566935106074464</v>
      </c>
    </row>
    <row r="243" spans="1:7" x14ac:dyDescent="0.3">
      <c r="A243" s="22" t="s">
        <v>670</v>
      </c>
      <c r="B243" s="22" t="s">
        <v>639</v>
      </c>
      <c r="C243" s="182">
        <v>1456.3304071099999</v>
      </c>
      <c r="D243" s="292">
        <v>6828</v>
      </c>
      <c r="F243" s="102">
        <f t="shared" si="5"/>
        <v>0.18891414164447953</v>
      </c>
      <c r="G243" s="102">
        <f t="shared" si="6"/>
        <v>0.15231891493965691</v>
      </c>
    </row>
    <row r="244" spans="1:7" x14ac:dyDescent="0.3">
      <c r="A244" s="22" t="s">
        <v>671</v>
      </c>
      <c r="B244" s="22" t="s">
        <v>641</v>
      </c>
      <c r="C244" s="182">
        <v>1336.5957229600001</v>
      </c>
      <c r="D244" s="292">
        <v>6810</v>
      </c>
      <c r="F244" s="102">
        <f t="shared" si="5"/>
        <v>0.17338224382044298</v>
      </c>
      <c r="G244" s="102">
        <f t="shared" si="6"/>
        <v>0.1519173712271622</v>
      </c>
    </row>
    <row r="245" spans="1:7" x14ac:dyDescent="0.3">
      <c r="A245" s="22" t="s">
        <v>672</v>
      </c>
      <c r="B245" s="22" t="s">
        <v>643</v>
      </c>
      <c r="C245" s="182">
        <v>732.91150086000005</v>
      </c>
      <c r="D245" s="292">
        <v>3548</v>
      </c>
      <c r="F245" s="102">
        <f t="shared" si="5"/>
        <v>9.5072757123223439E-2</v>
      </c>
      <c r="G245" s="102">
        <f t="shared" si="6"/>
        <v>7.9148727329511226E-2</v>
      </c>
    </row>
    <row r="246" spans="1:7" x14ac:dyDescent="0.3">
      <c r="A246" s="22" t="s">
        <v>673</v>
      </c>
      <c r="B246" s="22" t="s">
        <v>645</v>
      </c>
      <c r="C246" s="182">
        <v>185.24273994999999</v>
      </c>
      <c r="D246" s="292">
        <v>812</v>
      </c>
      <c r="F246" s="102">
        <f t="shared" si="5"/>
        <v>2.4029556097074981E-2</v>
      </c>
      <c r="G246" s="102">
        <f t="shared" si="6"/>
        <v>1.8114083030316551E-2</v>
      </c>
    </row>
    <row r="247" spans="1:7" x14ac:dyDescent="0.3">
      <c r="A247" s="22" t="s">
        <v>674</v>
      </c>
      <c r="B247" s="22" t="s">
        <v>647</v>
      </c>
      <c r="C247" s="182">
        <v>1.68879823</v>
      </c>
      <c r="D247" s="292">
        <v>6</v>
      </c>
      <c r="F247" s="102">
        <f t="shared" si="5"/>
        <v>2.1906970181600327E-4</v>
      </c>
      <c r="G247" s="102">
        <f t="shared" si="6"/>
        <v>1.3384790416490062E-4</v>
      </c>
    </row>
    <row r="248" spans="1:7" x14ac:dyDescent="0.3">
      <c r="A248" s="22" t="s">
        <v>675</v>
      </c>
      <c r="B248" s="22" t="s">
        <v>649</v>
      </c>
      <c r="C248" s="182">
        <v>0</v>
      </c>
      <c r="D248" s="292">
        <v>0</v>
      </c>
      <c r="F248" s="102">
        <f t="shared" si="5"/>
        <v>0</v>
      </c>
      <c r="G248" s="102">
        <f t="shared" si="6"/>
        <v>0</v>
      </c>
    </row>
    <row r="249" spans="1:7" x14ac:dyDescent="0.3">
      <c r="A249" s="22" t="s">
        <v>676</v>
      </c>
      <c r="B249" s="48" t="s">
        <v>88</v>
      </c>
      <c r="C249" s="96">
        <f>SUM(C241:C248)</f>
        <v>7708.9538900200005</v>
      </c>
      <c r="D249" s="97">
        <f>SUM(D241:D248)</f>
        <v>44827</v>
      </c>
      <c r="F249" s="93">
        <f>SUM(F241:F248)</f>
        <v>0.99999999999999978</v>
      </c>
      <c r="G249" s="93">
        <f>SUM(G241:G248)</f>
        <v>1</v>
      </c>
    </row>
    <row r="250" spans="1:7" outlineLevel="1" x14ac:dyDescent="0.3">
      <c r="A250" s="22" t="s">
        <v>677</v>
      </c>
      <c r="B250" s="50" t="s">
        <v>652</v>
      </c>
      <c r="C250" s="96"/>
      <c r="D250" s="97"/>
      <c r="F250" s="102">
        <f t="shared" ref="F250:F255" si="7">IF($C$249=0,"",IF(C250="[for completion]","",C250/$C$249))</f>
        <v>0</v>
      </c>
      <c r="G250" s="102">
        <f t="shared" ref="G250:G255" si="8">IF($D$249=0,"",IF(D250="[for completion]","",D250/$D$249))</f>
        <v>0</v>
      </c>
    </row>
    <row r="251" spans="1:7" outlineLevel="1" x14ac:dyDescent="0.3">
      <c r="A251" s="22" t="s">
        <v>678</v>
      </c>
      <c r="B251" s="50" t="s">
        <v>654</v>
      </c>
      <c r="C251" s="96"/>
      <c r="D251" s="97"/>
      <c r="F251" s="102">
        <f t="shared" si="7"/>
        <v>0</v>
      </c>
      <c r="G251" s="102">
        <f t="shared" si="8"/>
        <v>0</v>
      </c>
    </row>
    <row r="252" spans="1:7" outlineLevel="1" x14ac:dyDescent="0.3">
      <c r="A252" s="22" t="s">
        <v>679</v>
      </c>
      <c r="B252" s="50" t="s">
        <v>656</v>
      </c>
      <c r="C252" s="96"/>
      <c r="D252" s="97"/>
      <c r="F252" s="102">
        <f t="shared" si="7"/>
        <v>0</v>
      </c>
      <c r="G252" s="102">
        <f t="shared" si="8"/>
        <v>0</v>
      </c>
    </row>
    <row r="253" spans="1:7" outlineLevel="1" x14ac:dyDescent="0.3">
      <c r="A253" s="22" t="s">
        <v>680</v>
      </c>
      <c r="B253" s="50" t="s">
        <v>658</v>
      </c>
      <c r="C253" s="96"/>
      <c r="D253" s="97"/>
      <c r="F253" s="102">
        <f t="shared" si="7"/>
        <v>0</v>
      </c>
      <c r="G253" s="102">
        <f t="shared" si="8"/>
        <v>0</v>
      </c>
    </row>
    <row r="254" spans="1:7" outlineLevel="1" x14ac:dyDescent="0.3">
      <c r="A254" s="22" t="s">
        <v>681</v>
      </c>
      <c r="B254" s="50" t="s">
        <v>660</v>
      </c>
      <c r="C254" s="96"/>
      <c r="D254" s="97"/>
      <c r="F254" s="102">
        <f t="shared" si="7"/>
        <v>0</v>
      </c>
      <c r="G254" s="102">
        <f t="shared" si="8"/>
        <v>0</v>
      </c>
    </row>
    <row r="255" spans="1:7" outlineLevel="1" x14ac:dyDescent="0.3">
      <c r="A255" s="22" t="s">
        <v>682</v>
      </c>
      <c r="B255" s="50" t="s">
        <v>662</v>
      </c>
      <c r="C255" s="96"/>
      <c r="D255" s="97"/>
      <c r="F255" s="102">
        <f t="shared" si="7"/>
        <v>0</v>
      </c>
      <c r="G255" s="102">
        <f t="shared" si="8"/>
        <v>0</v>
      </c>
    </row>
    <row r="256" spans="1:7" outlineLevel="1" x14ac:dyDescent="0.3">
      <c r="A256" s="22" t="s">
        <v>683</v>
      </c>
      <c r="B256" s="50"/>
      <c r="F256" s="47"/>
      <c r="G256" s="47"/>
    </row>
    <row r="257" spans="1:14" outlineLevel="1" x14ac:dyDescent="0.3">
      <c r="A257" s="22" t="s">
        <v>684</v>
      </c>
      <c r="B257" s="50"/>
      <c r="F257" s="47"/>
      <c r="G257" s="47"/>
    </row>
    <row r="258" spans="1:14" outlineLevel="1" x14ac:dyDescent="0.3">
      <c r="A258" s="22" t="s">
        <v>685</v>
      </c>
      <c r="B258" s="50"/>
      <c r="F258" s="47"/>
      <c r="G258" s="47"/>
    </row>
    <row r="259" spans="1:14" ht="15" customHeight="1" x14ac:dyDescent="0.3">
      <c r="A259" s="41"/>
      <c r="B259" s="82" t="s">
        <v>686</v>
      </c>
      <c r="C259" s="41" t="s">
        <v>429</v>
      </c>
      <c r="D259" s="41"/>
      <c r="E259" s="43"/>
      <c r="F259" s="41"/>
      <c r="G259" s="41"/>
    </row>
    <row r="260" spans="1:14" x14ac:dyDescent="0.3">
      <c r="A260" s="22" t="s">
        <v>687</v>
      </c>
      <c r="B260" s="22" t="s">
        <v>688</v>
      </c>
      <c r="C260" s="93">
        <v>0.88592688585302704</v>
      </c>
      <c r="E260" s="87"/>
      <c r="F260" s="87"/>
      <c r="G260" s="87"/>
    </row>
    <row r="261" spans="1:14" x14ac:dyDescent="0.3">
      <c r="A261" s="22" t="s">
        <v>689</v>
      </c>
      <c r="B261" s="22" t="s">
        <v>690</v>
      </c>
      <c r="C261" s="93">
        <v>0</v>
      </c>
      <c r="E261" s="87"/>
      <c r="F261" s="87"/>
    </row>
    <row r="262" spans="1:14" x14ac:dyDescent="0.3">
      <c r="A262" s="22" t="s">
        <v>691</v>
      </c>
      <c r="B262" s="22" t="s">
        <v>692</v>
      </c>
      <c r="C262" s="93">
        <v>0.11407311414697301</v>
      </c>
      <c r="E262" s="87"/>
      <c r="F262" s="87"/>
    </row>
    <row r="263" spans="1:14" x14ac:dyDescent="0.3">
      <c r="A263" s="22" t="s">
        <v>693</v>
      </c>
      <c r="B263" s="22" t="s">
        <v>1720</v>
      </c>
      <c r="C263" s="93">
        <v>0</v>
      </c>
      <c r="E263" s="87"/>
      <c r="F263" s="87"/>
    </row>
    <row r="264" spans="1:14" x14ac:dyDescent="0.3">
      <c r="A264" s="22" t="s">
        <v>947</v>
      </c>
      <c r="B264" s="39" t="s">
        <v>939</v>
      </c>
      <c r="C264" s="93">
        <v>0</v>
      </c>
      <c r="D264" s="36"/>
      <c r="E264" s="36"/>
      <c r="F264" s="54"/>
      <c r="G264" s="54"/>
      <c r="H264" s="20"/>
      <c r="I264" s="22"/>
      <c r="J264" s="22"/>
      <c r="K264" s="22"/>
      <c r="L264" s="20"/>
      <c r="M264" s="20"/>
      <c r="N264" s="20"/>
    </row>
    <row r="265" spans="1:14" x14ac:dyDescent="0.3">
      <c r="A265" s="22" t="s">
        <v>1721</v>
      </c>
      <c r="B265" s="22" t="s">
        <v>86</v>
      </c>
      <c r="C265" s="93">
        <v>0</v>
      </c>
      <c r="E265" s="87"/>
      <c r="F265" s="87"/>
    </row>
    <row r="266" spans="1:14" outlineLevel="1" x14ac:dyDescent="0.3">
      <c r="A266" s="22" t="s">
        <v>694</v>
      </c>
      <c r="B266" s="50" t="s">
        <v>696</v>
      </c>
      <c r="C266" s="112"/>
      <c r="E266" s="87"/>
      <c r="F266" s="87"/>
    </row>
    <row r="267" spans="1:14" outlineLevel="1" x14ac:dyDescent="0.3">
      <c r="A267" s="22" t="s">
        <v>695</v>
      </c>
      <c r="B267" s="50" t="s">
        <v>698</v>
      </c>
      <c r="C267" s="93"/>
      <c r="E267" s="87"/>
      <c r="F267" s="87"/>
    </row>
    <row r="268" spans="1:14" outlineLevel="1" x14ac:dyDescent="0.3">
      <c r="A268" s="22" t="s">
        <v>697</v>
      </c>
      <c r="B268" s="50" t="s">
        <v>700</v>
      </c>
      <c r="C268" s="93"/>
      <c r="E268" s="87"/>
      <c r="F268" s="87"/>
    </row>
    <row r="269" spans="1:14" outlineLevel="1" x14ac:dyDescent="0.3">
      <c r="A269" s="22" t="s">
        <v>699</v>
      </c>
      <c r="B269" s="50" t="s">
        <v>702</v>
      </c>
      <c r="C269" s="93"/>
      <c r="E269" s="87"/>
      <c r="F269" s="87"/>
    </row>
    <row r="270" spans="1:14" outlineLevel="1" x14ac:dyDescent="0.3">
      <c r="A270" s="22" t="s">
        <v>701</v>
      </c>
      <c r="B270" s="50" t="s">
        <v>90</v>
      </c>
      <c r="C270" s="93"/>
      <c r="E270" s="87"/>
      <c r="F270" s="87"/>
    </row>
    <row r="271" spans="1:14" outlineLevel="1" x14ac:dyDescent="0.3">
      <c r="A271" s="22" t="s">
        <v>703</v>
      </c>
      <c r="B271" s="50" t="s">
        <v>90</v>
      </c>
      <c r="C271" s="93"/>
      <c r="E271" s="87"/>
      <c r="F271" s="87"/>
    </row>
    <row r="272" spans="1:14" outlineLevel="1" x14ac:dyDescent="0.3">
      <c r="A272" s="22" t="s">
        <v>704</v>
      </c>
      <c r="B272" s="50" t="s">
        <v>90</v>
      </c>
      <c r="C272" s="93"/>
      <c r="E272" s="87"/>
      <c r="F272" s="87"/>
    </row>
    <row r="273" spans="1:7" outlineLevel="1" x14ac:dyDescent="0.3">
      <c r="A273" s="22" t="s">
        <v>705</v>
      </c>
      <c r="B273" s="50" t="s">
        <v>90</v>
      </c>
      <c r="C273" s="93"/>
      <c r="E273" s="87"/>
      <c r="F273" s="87"/>
    </row>
    <row r="274" spans="1:7" outlineLevel="1" x14ac:dyDescent="0.3">
      <c r="A274" s="22" t="s">
        <v>706</v>
      </c>
      <c r="B274" s="50" t="s">
        <v>90</v>
      </c>
      <c r="C274" s="93"/>
      <c r="E274" s="87"/>
      <c r="F274" s="87"/>
    </row>
    <row r="275" spans="1:7" outlineLevel="1" x14ac:dyDescent="0.3">
      <c r="A275" s="22" t="s">
        <v>707</v>
      </c>
      <c r="B275" s="50" t="s">
        <v>90</v>
      </c>
      <c r="C275" s="93"/>
      <c r="E275" s="87"/>
      <c r="F275" s="87"/>
    </row>
    <row r="276" spans="1:7" ht="15" customHeight="1" x14ac:dyDescent="0.3">
      <c r="A276" s="41"/>
      <c r="B276" s="82" t="s">
        <v>708</v>
      </c>
      <c r="C276" s="41" t="s">
        <v>429</v>
      </c>
      <c r="D276" s="41"/>
      <c r="E276" s="43"/>
      <c r="F276" s="41"/>
      <c r="G276" s="44"/>
    </row>
    <row r="277" spans="1:7" x14ac:dyDescent="0.3">
      <c r="A277" s="22" t="s">
        <v>7</v>
      </c>
      <c r="B277" s="22" t="s">
        <v>940</v>
      </c>
      <c r="C277" s="93">
        <v>1</v>
      </c>
      <c r="E277" s="20"/>
      <c r="F277" s="20"/>
    </row>
    <row r="278" spans="1:7" x14ac:dyDescent="0.3">
      <c r="A278" s="22" t="s">
        <v>709</v>
      </c>
      <c r="B278" s="22" t="s">
        <v>710</v>
      </c>
      <c r="C278" s="93">
        <v>0</v>
      </c>
      <c r="E278" s="20"/>
      <c r="F278" s="20"/>
    </row>
    <row r="279" spans="1:7" x14ac:dyDescent="0.3">
      <c r="A279" s="22" t="s">
        <v>711</v>
      </c>
      <c r="B279" s="22" t="s">
        <v>86</v>
      </c>
      <c r="C279" s="93">
        <v>0</v>
      </c>
      <c r="E279" s="20"/>
      <c r="F279" s="20"/>
    </row>
    <row r="280" spans="1:7" outlineLevel="1" x14ac:dyDescent="0.3">
      <c r="A280" s="22" t="s">
        <v>712</v>
      </c>
      <c r="C280" s="93"/>
      <c r="E280" s="20"/>
      <c r="F280" s="20"/>
    </row>
    <row r="281" spans="1:7" outlineLevel="1" x14ac:dyDescent="0.3">
      <c r="A281" s="22" t="s">
        <v>713</v>
      </c>
      <c r="C281" s="93"/>
      <c r="E281" s="20"/>
      <c r="F281" s="20"/>
    </row>
    <row r="282" spans="1:7" outlineLevel="1" x14ac:dyDescent="0.3">
      <c r="A282" s="22" t="s">
        <v>714</v>
      </c>
      <c r="C282" s="93"/>
      <c r="E282" s="20"/>
      <c r="F282" s="20"/>
    </row>
    <row r="283" spans="1:7" outlineLevel="1" x14ac:dyDescent="0.3">
      <c r="A283" s="22" t="s">
        <v>715</v>
      </c>
      <c r="C283" s="93"/>
      <c r="E283" s="20"/>
      <c r="F283" s="20"/>
    </row>
    <row r="284" spans="1:7" outlineLevel="1" x14ac:dyDescent="0.3">
      <c r="A284" s="22" t="s">
        <v>716</v>
      </c>
      <c r="C284" s="93"/>
      <c r="E284" s="20"/>
      <c r="F284" s="20"/>
    </row>
    <row r="285" spans="1:7" outlineLevel="1" x14ac:dyDescent="0.3">
      <c r="A285" s="22" t="s">
        <v>717</v>
      </c>
      <c r="C285" s="93"/>
      <c r="E285" s="20"/>
      <c r="F285" s="20"/>
    </row>
    <row r="286" spans="1:7" customFormat="1" x14ac:dyDescent="0.3">
      <c r="A286" s="42"/>
      <c r="B286" s="42" t="s">
        <v>1806</v>
      </c>
      <c r="C286" s="42" t="s">
        <v>58</v>
      </c>
      <c r="D286" s="42" t="s">
        <v>1157</v>
      </c>
      <c r="E286" s="42"/>
      <c r="F286" s="42" t="s">
        <v>429</v>
      </c>
      <c r="G286" s="42" t="s">
        <v>1416</v>
      </c>
    </row>
    <row r="287" spans="1:7" customFormat="1" x14ac:dyDescent="0.3">
      <c r="A287" s="22" t="s">
        <v>1495</v>
      </c>
      <c r="B287" s="39" t="s">
        <v>522</v>
      </c>
      <c r="C287" s="178" t="s">
        <v>770</v>
      </c>
      <c r="D287" s="178" t="s">
        <v>770</v>
      </c>
      <c r="E287" s="28"/>
      <c r="F287" s="102" t="str">
        <f>IF($C$305=0,"",IF(C287="[For completion]","",C287/$C$305))</f>
        <v/>
      </c>
      <c r="G287" s="102" t="str">
        <f>IF($D$305=0,"",IF(D287="[For completion]","",D287/$D$305))</f>
        <v/>
      </c>
    </row>
    <row r="288" spans="1:7" customFormat="1" x14ac:dyDescent="0.3">
      <c r="A288" s="22" t="s">
        <v>1496</v>
      </c>
      <c r="B288" s="39" t="s">
        <v>522</v>
      </c>
      <c r="C288" s="178" t="s">
        <v>770</v>
      </c>
      <c r="D288" s="178" t="s">
        <v>770</v>
      </c>
      <c r="E288" s="28"/>
      <c r="F288" s="102" t="str">
        <f t="shared" ref="F288:F304" si="9">IF($C$305=0,"",IF(C288="[For completion]","",C288/$C$305))</f>
        <v/>
      </c>
      <c r="G288" s="102" t="str">
        <f t="shared" ref="G288:G304" si="10">IF($D$305=0,"",IF(D288="[For completion]","",D288/$D$305))</f>
        <v/>
      </c>
    </row>
    <row r="289" spans="1:7" customFormat="1" x14ac:dyDescent="0.3">
      <c r="A289" s="22" t="s">
        <v>1497</v>
      </c>
      <c r="B289" s="39" t="s">
        <v>522</v>
      </c>
      <c r="C289" s="178" t="s">
        <v>770</v>
      </c>
      <c r="D289" s="178" t="s">
        <v>770</v>
      </c>
      <c r="E289" s="28"/>
      <c r="F289" s="102" t="str">
        <f t="shared" si="9"/>
        <v/>
      </c>
      <c r="G289" s="102" t="str">
        <f t="shared" si="10"/>
        <v/>
      </c>
    </row>
    <row r="290" spans="1:7" customFormat="1" x14ac:dyDescent="0.3">
      <c r="A290" s="22" t="s">
        <v>1498</v>
      </c>
      <c r="B290" s="39" t="s">
        <v>522</v>
      </c>
      <c r="C290" s="178" t="s">
        <v>770</v>
      </c>
      <c r="D290" s="178" t="s">
        <v>770</v>
      </c>
      <c r="E290" s="28"/>
      <c r="F290" s="102" t="str">
        <f t="shared" si="9"/>
        <v/>
      </c>
      <c r="G290" s="102" t="str">
        <f t="shared" si="10"/>
        <v/>
      </c>
    </row>
    <row r="291" spans="1:7" customFormat="1" x14ac:dyDescent="0.3">
      <c r="A291" s="22" t="s">
        <v>1499</v>
      </c>
      <c r="B291" s="39" t="s">
        <v>522</v>
      </c>
      <c r="C291" s="178" t="s">
        <v>770</v>
      </c>
      <c r="D291" s="178" t="s">
        <v>770</v>
      </c>
      <c r="E291" s="28"/>
      <c r="F291" s="102" t="str">
        <f t="shared" si="9"/>
        <v/>
      </c>
      <c r="G291" s="102" t="str">
        <f t="shared" si="10"/>
        <v/>
      </c>
    </row>
    <row r="292" spans="1:7" customFormat="1" x14ac:dyDescent="0.3">
      <c r="A292" s="22" t="s">
        <v>1500</v>
      </c>
      <c r="B292" s="39" t="s">
        <v>522</v>
      </c>
      <c r="C292" s="178" t="s">
        <v>770</v>
      </c>
      <c r="D292" s="178" t="s">
        <v>770</v>
      </c>
      <c r="E292" s="28"/>
      <c r="F292" s="102" t="str">
        <f t="shared" si="9"/>
        <v/>
      </c>
      <c r="G292" s="102" t="str">
        <f t="shared" si="10"/>
        <v/>
      </c>
    </row>
    <row r="293" spans="1:7" customFormat="1" x14ac:dyDescent="0.3">
      <c r="A293" s="22" t="s">
        <v>1501</v>
      </c>
      <c r="B293" s="39" t="s">
        <v>522</v>
      </c>
      <c r="C293" s="178" t="s">
        <v>770</v>
      </c>
      <c r="D293" s="178" t="s">
        <v>770</v>
      </c>
      <c r="E293" s="28"/>
      <c r="F293" s="102" t="str">
        <f t="shared" si="9"/>
        <v/>
      </c>
      <c r="G293" s="102" t="str">
        <f t="shared" si="10"/>
        <v/>
      </c>
    </row>
    <row r="294" spans="1:7" customFormat="1" x14ac:dyDescent="0.3">
      <c r="A294" s="22" t="s">
        <v>1502</v>
      </c>
      <c r="B294" s="39" t="s">
        <v>522</v>
      </c>
      <c r="C294" s="178" t="s">
        <v>770</v>
      </c>
      <c r="D294" s="178" t="s">
        <v>770</v>
      </c>
      <c r="E294" s="28"/>
      <c r="F294" s="102" t="str">
        <f t="shared" si="9"/>
        <v/>
      </c>
      <c r="G294" s="102" t="str">
        <f t="shared" si="10"/>
        <v/>
      </c>
    </row>
    <row r="295" spans="1:7" customFormat="1" x14ac:dyDescent="0.3">
      <c r="A295" s="22" t="s">
        <v>1503</v>
      </c>
      <c r="B295" s="39" t="s">
        <v>522</v>
      </c>
      <c r="C295" s="178" t="s">
        <v>770</v>
      </c>
      <c r="D295" s="178" t="s">
        <v>770</v>
      </c>
      <c r="E295" s="28"/>
      <c r="F295" s="102" t="str">
        <f t="shared" si="9"/>
        <v/>
      </c>
      <c r="G295" s="102" t="str">
        <f t="shared" si="10"/>
        <v/>
      </c>
    </row>
    <row r="296" spans="1:7" customFormat="1" x14ac:dyDescent="0.3">
      <c r="A296" s="22" t="s">
        <v>1504</v>
      </c>
      <c r="B296" s="39" t="s">
        <v>522</v>
      </c>
      <c r="C296" s="178" t="s">
        <v>770</v>
      </c>
      <c r="D296" s="178" t="s">
        <v>770</v>
      </c>
      <c r="E296" s="28"/>
      <c r="F296" s="102" t="str">
        <f t="shared" si="9"/>
        <v/>
      </c>
      <c r="G296" s="102" t="str">
        <f t="shared" si="10"/>
        <v/>
      </c>
    </row>
    <row r="297" spans="1:7" customFormat="1" x14ac:dyDescent="0.3">
      <c r="A297" s="22" t="s">
        <v>1505</v>
      </c>
      <c r="B297" s="39" t="s">
        <v>522</v>
      </c>
      <c r="C297" s="178" t="s">
        <v>770</v>
      </c>
      <c r="D297" s="178" t="s">
        <v>770</v>
      </c>
      <c r="E297" s="28"/>
      <c r="F297" s="102" t="str">
        <f t="shared" si="9"/>
        <v/>
      </c>
      <c r="G297" s="102" t="str">
        <f t="shared" si="10"/>
        <v/>
      </c>
    </row>
    <row r="298" spans="1:7" customFormat="1" x14ac:dyDescent="0.3">
      <c r="A298" s="22" t="s">
        <v>1506</v>
      </c>
      <c r="B298" s="39" t="s">
        <v>522</v>
      </c>
      <c r="C298" s="178" t="s">
        <v>770</v>
      </c>
      <c r="D298" s="178" t="s">
        <v>770</v>
      </c>
      <c r="E298" s="28"/>
      <c r="F298" s="102" t="str">
        <f t="shared" si="9"/>
        <v/>
      </c>
      <c r="G298" s="102" t="str">
        <f t="shared" si="10"/>
        <v/>
      </c>
    </row>
    <row r="299" spans="1:7" customFormat="1" x14ac:dyDescent="0.3">
      <c r="A299" s="22" t="s">
        <v>1507</v>
      </c>
      <c r="B299" s="39" t="s">
        <v>522</v>
      </c>
      <c r="C299" s="178" t="s">
        <v>770</v>
      </c>
      <c r="D299" s="178" t="s">
        <v>770</v>
      </c>
      <c r="E299" s="28"/>
      <c r="F299" s="102" t="str">
        <f t="shared" si="9"/>
        <v/>
      </c>
      <c r="G299" s="102" t="str">
        <f t="shared" si="10"/>
        <v/>
      </c>
    </row>
    <row r="300" spans="1:7" customFormat="1" x14ac:dyDescent="0.3">
      <c r="A300" s="22" t="s">
        <v>1508</v>
      </c>
      <c r="B300" s="39" t="s">
        <v>522</v>
      </c>
      <c r="C300" s="178" t="s">
        <v>770</v>
      </c>
      <c r="D300" s="178" t="s">
        <v>770</v>
      </c>
      <c r="E300" s="28"/>
      <c r="F300" s="102" t="str">
        <f t="shared" si="9"/>
        <v/>
      </c>
      <c r="G300" s="102" t="str">
        <f t="shared" si="10"/>
        <v/>
      </c>
    </row>
    <row r="301" spans="1:7" customFormat="1" x14ac:dyDescent="0.3">
      <c r="A301" s="22" t="s">
        <v>1509</v>
      </c>
      <c r="B301" s="39" t="s">
        <v>522</v>
      </c>
      <c r="C301" s="178" t="s">
        <v>770</v>
      </c>
      <c r="D301" s="178" t="s">
        <v>770</v>
      </c>
      <c r="E301" s="28"/>
      <c r="F301" s="102" t="str">
        <f t="shared" si="9"/>
        <v/>
      </c>
      <c r="G301" s="102" t="str">
        <f t="shared" si="10"/>
        <v/>
      </c>
    </row>
    <row r="302" spans="1:7" customFormat="1" x14ac:dyDescent="0.3">
      <c r="A302" s="22" t="s">
        <v>1510</v>
      </c>
      <c r="B302" s="39" t="s">
        <v>522</v>
      </c>
      <c r="C302" s="178" t="s">
        <v>770</v>
      </c>
      <c r="D302" s="178" t="s">
        <v>770</v>
      </c>
      <c r="E302" s="28"/>
      <c r="F302" s="102" t="str">
        <f t="shared" si="9"/>
        <v/>
      </c>
      <c r="G302" s="102" t="str">
        <f t="shared" si="10"/>
        <v/>
      </c>
    </row>
    <row r="303" spans="1:7" customFormat="1" x14ac:dyDescent="0.3">
      <c r="A303" s="22" t="s">
        <v>1511</v>
      </c>
      <c r="B303" s="39" t="s">
        <v>522</v>
      </c>
      <c r="C303" s="178" t="s">
        <v>770</v>
      </c>
      <c r="D303" s="178" t="s">
        <v>770</v>
      </c>
      <c r="E303" s="28"/>
      <c r="F303" s="102" t="str">
        <f t="shared" si="9"/>
        <v/>
      </c>
      <c r="G303" s="102" t="str">
        <f t="shared" si="10"/>
        <v/>
      </c>
    </row>
    <row r="304" spans="1:7" customFormat="1" x14ac:dyDescent="0.3">
      <c r="A304" s="22" t="s">
        <v>1512</v>
      </c>
      <c r="B304" s="39" t="s">
        <v>1550</v>
      </c>
      <c r="C304" s="178" t="s">
        <v>770</v>
      </c>
      <c r="D304" s="178" t="s">
        <v>770</v>
      </c>
      <c r="E304" s="28"/>
      <c r="F304" s="102" t="str">
        <f t="shared" si="9"/>
        <v/>
      </c>
      <c r="G304" s="102" t="str">
        <f t="shared" si="10"/>
        <v/>
      </c>
    </row>
    <row r="305" spans="1:7" customFormat="1" x14ac:dyDescent="0.3">
      <c r="A305" s="22" t="s">
        <v>1513</v>
      </c>
      <c r="B305" s="39" t="s">
        <v>88</v>
      </c>
      <c r="C305" s="96">
        <f>SUM(C287:C304)</f>
        <v>0</v>
      </c>
      <c r="D305" s="22">
        <f>SUM(D287:D304)</f>
        <v>0</v>
      </c>
      <c r="E305" s="28"/>
      <c r="F305" s="110">
        <f>SUM(F287:F304)</f>
        <v>0</v>
      </c>
      <c r="G305" s="110">
        <f>SUM(G287:G304)</f>
        <v>0</v>
      </c>
    </row>
    <row r="306" spans="1:7" customFormat="1" x14ac:dyDescent="0.3">
      <c r="A306" s="22" t="s">
        <v>1514</v>
      </c>
      <c r="B306" s="39"/>
      <c r="C306" s="22"/>
      <c r="D306" s="22"/>
      <c r="E306" s="28"/>
      <c r="F306" s="28"/>
      <c r="G306" s="28"/>
    </row>
    <row r="307" spans="1:7" customFormat="1" x14ac:dyDescent="0.3">
      <c r="A307" s="22" t="s">
        <v>1515</v>
      </c>
      <c r="B307" s="39"/>
      <c r="C307" s="22"/>
      <c r="D307" s="22"/>
      <c r="E307" s="28"/>
      <c r="F307" s="28"/>
      <c r="G307" s="28"/>
    </row>
    <row r="308" spans="1:7" customFormat="1" x14ac:dyDescent="0.3">
      <c r="A308" s="22" t="s">
        <v>1516</v>
      </c>
      <c r="B308" s="39"/>
      <c r="C308" s="22"/>
      <c r="D308" s="22"/>
      <c r="E308" s="28"/>
      <c r="F308" s="28"/>
      <c r="G308" s="28"/>
    </row>
    <row r="309" spans="1:7" customFormat="1" x14ac:dyDescent="0.3">
      <c r="A309" s="42"/>
      <c r="B309" s="42" t="s">
        <v>1844</v>
      </c>
      <c r="C309" s="42" t="s">
        <v>58</v>
      </c>
      <c r="D309" s="42" t="s">
        <v>1157</v>
      </c>
      <c r="E309" s="42"/>
      <c r="F309" s="42" t="s">
        <v>429</v>
      </c>
      <c r="G309" s="42" t="s">
        <v>1416</v>
      </c>
    </row>
    <row r="310" spans="1:7" customFormat="1" x14ac:dyDescent="0.3">
      <c r="A310" s="22" t="s">
        <v>1517</v>
      </c>
      <c r="B310" s="39" t="s">
        <v>522</v>
      </c>
      <c r="C310" s="178" t="s">
        <v>770</v>
      </c>
      <c r="D310" s="178" t="s">
        <v>770</v>
      </c>
      <c r="E310" s="28"/>
      <c r="F310" s="102" t="str">
        <f>IF($C$328=0,"",IF(C310="[For completion]","",C310/$C$328))</f>
        <v/>
      </c>
      <c r="G310" s="102" t="str">
        <f>IF($D$328=0,"",IF(D310="[For completion]","",D310/$D$328))</f>
        <v/>
      </c>
    </row>
    <row r="311" spans="1:7" customFormat="1" x14ac:dyDescent="0.3">
      <c r="A311" s="22" t="s">
        <v>1518</v>
      </c>
      <c r="B311" s="39" t="s">
        <v>522</v>
      </c>
      <c r="C311" s="178" t="s">
        <v>770</v>
      </c>
      <c r="D311" s="178" t="s">
        <v>770</v>
      </c>
      <c r="E311" s="28"/>
      <c r="F311" s="102" t="str">
        <f t="shared" ref="F311:F327" si="11">IF($C$328=0,"",IF(C311="[For completion]","",C311/$C$328))</f>
        <v/>
      </c>
      <c r="G311" s="102" t="str">
        <f t="shared" ref="G311:G327" si="12">IF($D$328=0,"",IF(D311="[For completion]","",D311/$D$328))</f>
        <v/>
      </c>
    </row>
    <row r="312" spans="1:7" customFormat="1" x14ac:dyDescent="0.3">
      <c r="A312" s="22" t="s">
        <v>1519</v>
      </c>
      <c r="B312" s="39" t="s">
        <v>522</v>
      </c>
      <c r="C312" s="178" t="s">
        <v>770</v>
      </c>
      <c r="D312" s="178" t="s">
        <v>770</v>
      </c>
      <c r="E312" s="28"/>
      <c r="F312" s="102" t="str">
        <f t="shared" si="11"/>
        <v/>
      </c>
      <c r="G312" s="102" t="str">
        <f t="shared" si="12"/>
        <v/>
      </c>
    </row>
    <row r="313" spans="1:7" customFormat="1" x14ac:dyDescent="0.3">
      <c r="A313" s="22" t="s">
        <v>1520</v>
      </c>
      <c r="B313" s="39" t="s">
        <v>522</v>
      </c>
      <c r="C313" s="178" t="s">
        <v>770</v>
      </c>
      <c r="D313" s="178" t="s">
        <v>770</v>
      </c>
      <c r="E313" s="28"/>
      <c r="F313" s="102" t="str">
        <f t="shared" si="11"/>
        <v/>
      </c>
      <c r="G313" s="102" t="str">
        <f t="shared" si="12"/>
        <v/>
      </c>
    </row>
    <row r="314" spans="1:7" customFormat="1" x14ac:dyDescent="0.3">
      <c r="A314" s="22" t="s">
        <v>1521</v>
      </c>
      <c r="B314" s="39" t="s">
        <v>522</v>
      </c>
      <c r="C314" s="178" t="s">
        <v>770</v>
      </c>
      <c r="D314" s="178" t="s">
        <v>770</v>
      </c>
      <c r="E314" s="28"/>
      <c r="F314" s="102" t="str">
        <f t="shared" si="11"/>
        <v/>
      </c>
      <c r="G314" s="102" t="str">
        <f t="shared" si="12"/>
        <v/>
      </c>
    </row>
    <row r="315" spans="1:7" customFormat="1" x14ac:dyDescent="0.3">
      <c r="A315" s="22" t="s">
        <v>1522</v>
      </c>
      <c r="B315" s="39" t="s">
        <v>522</v>
      </c>
      <c r="C315" s="178" t="s">
        <v>770</v>
      </c>
      <c r="D315" s="178" t="s">
        <v>770</v>
      </c>
      <c r="E315" s="28"/>
      <c r="F315" s="102" t="str">
        <f t="shared" si="11"/>
        <v/>
      </c>
      <c r="G315" s="102" t="str">
        <f t="shared" si="12"/>
        <v/>
      </c>
    </row>
    <row r="316" spans="1:7" customFormat="1" x14ac:dyDescent="0.3">
      <c r="A316" s="22" t="s">
        <v>1523</v>
      </c>
      <c r="B316" s="39" t="s">
        <v>522</v>
      </c>
      <c r="C316" s="178" t="s">
        <v>770</v>
      </c>
      <c r="D316" s="178" t="s">
        <v>770</v>
      </c>
      <c r="E316" s="28"/>
      <c r="F316" s="102" t="str">
        <f t="shared" si="11"/>
        <v/>
      </c>
      <c r="G316" s="102" t="str">
        <f t="shared" si="12"/>
        <v/>
      </c>
    </row>
    <row r="317" spans="1:7" customFormat="1" x14ac:dyDescent="0.3">
      <c r="A317" s="22" t="s">
        <v>1524</v>
      </c>
      <c r="B317" s="39" t="s">
        <v>522</v>
      </c>
      <c r="C317" s="178" t="s">
        <v>770</v>
      </c>
      <c r="D317" s="178" t="s">
        <v>770</v>
      </c>
      <c r="E317" s="28"/>
      <c r="F317" s="102" t="str">
        <f t="shared" si="11"/>
        <v/>
      </c>
      <c r="G317" s="102" t="str">
        <f t="shared" si="12"/>
        <v/>
      </c>
    </row>
    <row r="318" spans="1:7" customFormat="1" x14ac:dyDescent="0.3">
      <c r="A318" s="22" t="s">
        <v>1525</v>
      </c>
      <c r="B318" s="39" t="s">
        <v>522</v>
      </c>
      <c r="C318" s="178" t="s">
        <v>770</v>
      </c>
      <c r="D318" s="178" t="s">
        <v>770</v>
      </c>
      <c r="E318" s="28"/>
      <c r="F318" s="102" t="str">
        <f t="shared" si="11"/>
        <v/>
      </c>
      <c r="G318" s="102" t="str">
        <f t="shared" si="12"/>
        <v/>
      </c>
    </row>
    <row r="319" spans="1:7" customFormat="1" x14ac:dyDescent="0.3">
      <c r="A319" s="22" t="s">
        <v>1526</v>
      </c>
      <c r="B319" s="39" t="s">
        <v>522</v>
      </c>
      <c r="C319" s="178" t="s">
        <v>770</v>
      </c>
      <c r="D319" s="178" t="s">
        <v>770</v>
      </c>
      <c r="E319" s="28"/>
      <c r="F319" s="102" t="str">
        <f t="shared" si="11"/>
        <v/>
      </c>
      <c r="G319" s="102" t="str">
        <f t="shared" si="12"/>
        <v/>
      </c>
    </row>
    <row r="320" spans="1:7" customFormat="1" x14ac:dyDescent="0.3">
      <c r="A320" s="22" t="s">
        <v>1627</v>
      </c>
      <c r="B320" s="39" t="s">
        <v>522</v>
      </c>
      <c r="C320" s="178" t="s">
        <v>770</v>
      </c>
      <c r="D320" s="178" t="s">
        <v>770</v>
      </c>
      <c r="E320" s="28"/>
      <c r="F320" s="102" t="str">
        <f t="shared" si="11"/>
        <v/>
      </c>
      <c r="G320" s="102" t="str">
        <f t="shared" si="12"/>
        <v/>
      </c>
    </row>
    <row r="321" spans="1:7" customFormat="1" x14ac:dyDescent="0.3">
      <c r="A321" s="22" t="s">
        <v>1666</v>
      </c>
      <c r="B321" s="39" t="s">
        <v>522</v>
      </c>
      <c r="C321" s="178" t="s">
        <v>770</v>
      </c>
      <c r="D321" s="178" t="s">
        <v>770</v>
      </c>
      <c r="E321" s="28"/>
      <c r="F321" s="102" t="str">
        <f>IF($C$328=0,"",IF(C321="[For completion]","",C321/$C$328))</f>
        <v/>
      </c>
      <c r="G321" s="102" t="str">
        <f t="shared" si="12"/>
        <v/>
      </c>
    </row>
    <row r="322" spans="1:7" customFormat="1" x14ac:dyDescent="0.3">
      <c r="A322" s="22" t="s">
        <v>1667</v>
      </c>
      <c r="B322" s="39" t="s">
        <v>522</v>
      </c>
      <c r="C322" s="178" t="s">
        <v>770</v>
      </c>
      <c r="D322" s="178" t="s">
        <v>770</v>
      </c>
      <c r="E322" s="28"/>
      <c r="F322" s="102" t="str">
        <f t="shared" si="11"/>
        <v/>
      </c>
      <c r="G322" s="102" t="str">
        <f t="shared" si="12"/>
        <v/>
      </c>
    </row>
    <row r="323" spans="1:7" customFormat="1" x14ac:dyDescent="0.3">
      <c r="A323" s="22" t="s">
        <v>1668</v>
      </c>
      <c r="B323" s="39" t="s">
        <v>522</v>
      </c>
      <c r="C323" s="178" t="s">
        <v>770</v>
      </c>
      <c r="D323" s="178" t="s">
        <v>770</v>
      </c>
      <c r="E323" s="28"/>
      <c r="F323" s="102" t="str">
        <f t="shared" si="11"/>
        <v/>
      </c>
      <c r="G323" s="102" t="str">
        <f t="shared" si="12"/>
        <v/>
      </c>
    </row>
    <row r="324" spans="1:7" customFormat="1" x14ac:dyDescent="0.3">
      <c r="A324" s="22" t="s">
        <v>1669</v>
      </c>
      <c r="B324" s="39" t="s">
        <v>522</v>
      </c>
      <c r="C324" s="178" t="s">
        <v>770</v>
      </c>
      <c r="D324" s="178" t="s">
        <v>770</v>
      </c>
      <c r="E324" s="28"/>
      <c r="F324" s="102" t="str">
        <f t="shared" si="11"/>
        <v/>
      </c>
      <c r="G324" s="102" t="str">
        <f t="shared" si="12"/>
        <v/>
      </c>
    </row>
    <row r="325" spans="1:7" customFormat="1" x14ac:dyDescent="0.3">
      <c r="A325" s="22" t="s">
        <v>1670</v>
      </c>
      <c r="B325" s="39" t="s">
        <v>522</v>
      </c>
      <c r="C325" s="178" t="s">
        <v>770</v>
      </c>
      <c r="D325" s="178" t="s">
        <v>770</v>
      </c>
      <c r="E325" s="28"/>
      <c r="F325" s="102" t="str">
        <f t="shared" si="11"/>
        <v/>
      </c>
      <c r="G325" s="102" t="str">
        <f t="shared" si="12"/>
        <v/>
      </c>
    </row>
    <row r="326" spans="1:7" customFormat="1" x14ac:dyDescent="0.3">
      <c r="A326" s="22" t="s">
        <v>1671</v>
      </c>
      <c r="B326" s="39" t="s">
        <v>522</v>
      </c>
      <c r="C326" s="178" t="s">
        <v>770</v>
      </c>
      <c r="D326" s="178" t="s">
        <v>770</v>
      </c>
      <c r="E326" s="28"/>
      <c r="F326" s="102" t="str">
        <f t="shared" si="11"/>
        <v/>
      </c>
      <c r="G326" s="102" t="str">
        <f t="shared" si="12"/>
        <v/>
      </c>
    </row>
    <row r="327" spans="1:7" customFormat="1" x14ac:dyDescent="0.3">
      <c r="A327" s="22" t="s">
        <v>1672</v>
      </c>
      <c r="B327" s="39" t="s">
        <v>1550</v>
      </c>
      <c r="C327" s="178" t="s">
        <v>770</v>
      </c>
      <c r="D327" s="178" t="s">
        <v>770</v>
      </c>
      <c r="E327" s="28"/>
      <c r="F327" s="102" t="str">
        <f t="shared" si="11"/>
        <v/>
      </c>
      <c r="G327" s="102" t="str">
        <f t="shared" si="12"/>
        <v/>
      </c>
    </row>
    <row r="328" spans="1:7" customFormat="1" x14ac:dyDescent="0.3">
      <c r="A328" s="22" t="s">
        <v>1673</v>
      </c>
      <c r="B328" s="39" t="s">
        <v>88</v>
      </c>
      <c r="C328" s="96">
        <f>SUM(C310:C327)</f>
        <v>0</v>
      </c>
      <c r="D328" s="22">
        <f>SUM(D310:D327)</f>
        <v>0</v>
      </c>
      <c r="E328" s="28"/>
      <c r="F328" s="110">
        <f>SUM(F310:F327)</f>
        <v>0</v>
      </c>
      <c r="G328" s="110">
        <f>SUM(G310:G327)</f>
        <v>0</v>
      </c>
    </row>
    <row r="329" spans="1:7" customFormat="1" x14ac:dyDescent="0.3">
      <c r="A329" s="22" t="s">
        <v>1527</v>
      </c>
      <c r="B329" s="39"/>
      <c r="C329" s="22"/>
      <c r="D329" s="22"/>
      <c r="E329" s="28"/>
      <c r="F329" s="28"/>
      <c r="G329" s="28"/>
    </row>
    <row r="330" spans="1:7" customFormat="1" x14ac:dyDescent="0.3">
      <c r="A330" s="22" t="s">
        <v>1674</v>
      </c>
      <c r="B330" s="39"/>
      <c r="C330" s="22"/>
      <c r="D330" s="22"/>
      <c r="E330" s="28"/>
      <c r="F330" s="28"/>
      <c r="G330" s="28"/>
    </row>
    <row r="331" spans="1:7" customFormat="1" x14ac:dyDescent="0.3">
      <c r="A331" s="22" t="s">
        <v>1675</v>
      </c>
      <c r="B331" s="39"/>
      <c r="C331" s="22"/>
      <c r="D331" s="22"/>
      <c r="E331" s="28"/>
      <c r="F331" s="28"/>
      <c r="G331" s="28"/>
    </row>
    <row r="332" spans="1:7" customFormat="1" x14ac:dyDescent="0.3">
      <c r="A332" s="42"/>
      <c r="B332" s="42" t="s">
        <v>1807</v>
      </c>
      <c r="C332" s="42" t="s">
        <v>58</v>
      </c>
      <c r="D332" s="42" t="s">
        <v>1157</v>
      </c>
      <c r="E332" s="42"/>
      <c r="F332" s="42" t="s">
        <v>429</v>
      </c>
      <c r="G332" s="42" t="s">
        <v>1416</v>
      </c>
    </row>
    <row r="333" spans="1:7" customFormat="1" x14ac:dyDescent="0.3">
      <c r="A333" s="22" t="s">
        <v>1676</v>
      </c>
      <c r="B333" s="39" t="s">
        <v>1150</v>
      </c>
      <c r="C333" s="96">
        <v>1573.6715469100011</v>
      </c>
      <c r="D333" s="97">
        <v>8268</v>
      </c>
      <c r="E333" s="28"/>
      <c r="F333" s="102">
        <f>IF($C$346=0,"",IF(C333="[For completion]","",C333/$C$346))</f>
        <v>0.20413555060269248</v>
      </c>
      <c r="G333" s="102">
        <f>IF($D$346=0,"",IF(D333="[For completion]","",D333/$D$346))</f>
        <v>0.18444241193923305</v>
      </c>
    </row>
    <row r="334" spans="1:7" customFormat="1" x14ac:dyDescent="0.3">
      <c r="A334" s="22" t="s">
        <v>1677</v>
      </c>
      <c r="B334" s="39" t="s">
        <v>1151</v>
      </c>
      <c r="C334" s="182">
        <v>1320.6967341400004</v>
      </c>
      <c r="D334" s="292">
        <v>7054</v>
      </c>
      <c r="E334" s="28"/>
      <c r="F334" s="102">
        <f t="shared" ref="F334:F345" si="13">IF($C$346=0,"",IF(C334="[For completion]","",C334/$C$346))</f>
        <v>0.17131983833108302</v>
      </c>
      <c r="G334" s="102">
        <f t="shared" ref="G334:G345" si="14">IF($D$346=0,"",IF(D334="[For completion]","",D334/$D$346))</f>
        <v>0.15736051932986816</v>
      </c>
    </row>
    <row r="335" spans="1:7" customFormat="1" x14ac:dyDescent="0.3">
      <c r="A335" s="22" t="s">
        <v>1678</v>
      </c>
      <c r="B335" s="39" t="s">
        <v>1825</v>
      </c>
      <c r="C335" s="182">
        <v>979.13108735999788</v>
      </c>
      <c r="D335" s="292">
        <v>6223</v>
      </c>
      <c r="E335" s="28"/>
      <c r="F335" s="102">
        <f t="shared" si="13"/>
        <v>0.12701218626143027</v>
      </c>
      <c r="G335" s="102">
        <f t="shared" si="14"/>
        <v>0.13882258460302943</v>
      </c>
    </row>
    <row r="336" spans="1:7" customFormat="1" x14ac:dyDescent="0.3">
      <c r="A336" s="22" t="s">
        <v>1679</v>
      </c>
      <c r="B336" s="39" t="s">
        <v>1152</v>
      </c>
      <c r="C336" s="182">
        <v>747.85668677999956</v>
      </c>
      <c r="D336" s="292">
        <v>4724</v>
      </c>
      <c r="E336" s="28"/>
      <c r="F336" s="102">
        <f t="shared" si="13"/>
        <v>9.701143598072022E-2</v>
      </c>
      <c r="G336" s="102">
        <f t="shared" si="14"/>
        <v>0.10538291654583175</v>
      </c>
    </row>
    <row r="337" spans="1:7" customFormat="1" x14ac:dyDescent="0.3">
      <c r="A337" s="22" t="s">
        <v>1680</v>
      </c>
      <c r="B337" s="39" t="s">
        <v>1153</v>
      </c>
      <c r="C337" s="182">
        <v>575.69063902000096</v>
      </c>
      <c r="D337" s="292">
        <v>3591</v>
      </c>
      <c r="E337" s="28"/>
      <c r="F337" s="102">
        <f t="shared" si="13"/>
        <v>7.4678179067238809E-2</v>
      </c>
      <c r="G337" s="102">
        <f t="shared" si="14"/>
        <v>8.0107970642693024E-2</v>
      </c>
    </row>
    <row r="338" spans="1:7" customFormat="1" x14ac:dyDescent="0.3">
      <c r="A338" s="22" t="s">
        <v>1681</v>
      </c>
      <c r="B338" s="39" t="s">
        <v>1154</v>
      </c>
      <c r="C338" s="182">
        <v>473.70507732000084</v>
      </c>
      <c r="D338" s="292">
        <v>2985</v>
      </c>
      <c r="E338" s="28"/>
      <c r="F338" s="102">
        <f t="shared" si="13"/>
        <v>6.1448684747389473E-2</v>
      </c>
      <c r="G338" s="102">
        <f t="shared" si="14"/>
        <v>6.6589332322038064E-2</v>
      </c>
    </row>
    <row r="339" spans="1:7" customFormat="1" x14ac:dyDescent="0.3">
      <c r="A339" s="22" t="s">
        <v>1682</v>
      </c>
      <c r="B339" s="39" t="s">
        <v>1155</v>
      </c>
      <c r="C339" s="182">
        <v>483.30115497999981</v>
      </c>
      <c r="D339" s="292">
        <v>3045</v>
      </c>
      <c r="E339" s="28"/>
      <c r="F339" s="102">
        <f t="shared" si="13"/>
        <v>6.2693481096790654E-2</v>
      </c>
      <c r="G339" s="102">
        <f t="shared" si="14"/>
        <v>6.7927811363687057E-2</v>
      </c>
    </row>
    <row r="340" spans="1:7" customFormat="1" x14ac:dyDescent="0.3">
      <c r="A340" s="22" t="s">
        <v>1683</v>
      </c>
      <c r="B340" s="39" t="s">
        <v>1156</v>
      </c>
      <c r="C340" s="182">
        <v>288.60812778000059</v>
      </c>
      <c r="D340" s="292">
        <v>1855</v>
      </c>
      <c r="E340" s="28"/>
      <c r="F340" s="102">
        <f t="shared" si="13"/>
        <v>3.7438040478310834E-2</v>
      </c>
      <c r="G340" s="102">
        <f t="shared" si="14"/>
        <v>4.1381310370981778E-2</v>
      </c>
    </row>
    <row r="341" spans="1:7" customFormat="1" x14ac:dyDescent="0.3">
      <c r="A341" s="22" t="s">
        <v>1684</v>
      </c>
      <c r="B341" s="39" t="s">
        <v>2196</v>
      </c>
      <c r="C341" s="182">
        <v>295.7096291700002</v>
      </c>
      <c r="D341" s="292">
        <v>1925</v>
      </c>
      <c r="E341" s="28"/>
      <c r="F341" s="102">
        <f t="shared" si="13"/>
        <v>3.83592421732896E-2</v>
      </c>
      <c r="G341" s="102">
        <f t="shared" si="14"/>
        <v>4.2942869252905615E-2</v>
      </c>
    </row>
    <row r="342" spans="1:7" customFormat="1" x14ac:dyDescent="0.3">
      <c r="A342" s="22" t="s">
        <v>1685</v>
      </c>
      <c r="B342" s="22" t="s">
        <v>2199</v>
      </c>
      <c r="C342" s="182">
        <v>326.36402799000058</v>
      </c>
      <c r="D342" s="292">
        <v>1865</v>
      </c>
      <c r="F342" s="102">
        <f t="shared" si="13"/>
        <v>4.2335708923166716E-2</v>
      </c>
      <c r="G342" s="102">
        <f t="shared" si="14"/>
        <v>4.1604390211256607E-2</v>
      </c>
    </row>
    <row r="343" spans="1:7" customFormat="1" x14ac:dyDescent="0.3">
      <c r="A343" s="22" t="s">
        <v>1686</v>
      </c>
      <c r="B343" s="22" t="s">
        <v>2197</v>
      </c>
      <c r="C343" s="182">
        <v>436.84480526000016</v>
      </c>
      <c r="D343" s="292">
        <v>2024</v>
      </c>
      <c r="F343" s="102">
        <f t="shared" si="13"/>
        <v>5.6667196547321247E-2</v>
      </c>
      <c r="G343" s="102">
        <f t="shared" si="14"/>
        <v>4.5151359671626472E-2</v>
      </c>
    </row>
    <row r="344" spans="1:7" customFormat="1" x14ac:dyDescent="0.3">
      <c r="A344" s="22" t="s">
        <v>2193</v>
      </c>
      <c r="B344" s="39" t="s">
        <v>2198</v>
      </c>
      <c r="C344" s="182">
        <v>115.82120225</v>
      </c>
      <c r="D344" s="292">
        <v>429</v>
      </c>
      <c r="E344" s="28"/>
      <c r="F344" s="102">
        <f t="shared" si="13"/>
        <v>1.5024243743362108E-2</v>
      </c>
      <c r="G344" s="102">
        <f t="shared" si="14"/>
        <v>9.570125147790395E-3</v>
      </c>
    </row>
    <row r="345" spans="1:7" customFormat="1" x14ac:dyDescent="0.3">
      <c r="A345" s="22" t="s">
        <v>2194</v>
      </c>
      <c r="B345" s="22" t="s">
        <v>1550</v>
      </c>
      <c r="C345" s="182">
        <v>91.553171059999997</v>
      </c>
      <c r="D345" s="292">
        <v>839</v>
      </c>
      <c r="F345" s="102">
        <f t="shared" si="13"/>
        <v>1.1876212047204559E-2</v>
      </c>
      <c r="G345" s="102">
        <f t="shared" si="14"/>
        <v>1.8716398599058603E-2</v>
      </c>
    </row>
    <row r="346" spans="1:7" customFormat="1" x14ac:dyDescent="0.3">
      <c r="A346" s="22" t="s">
        <v>2195</v>
      </c>
      <c r="B346" s="39" t="s">
        <v>88</v>
      </c>
      <c r="C346" s="96">
        <f>SUM(C333:C345)</f>
        <v>7708.9538900200023</v>
      </c>
      <c r="D346" s="22">
        <f>SUM(D333:D345)</f>
        <v>44827</v>
      </c>
      <c r="E346" s="28"/>
      <c r="F346" s="110">
        <f>SUM(F333:F345)</f>
        <v>1</v>
      </c>
      <c r="G346" s="110">
        <f>SUM(G333:G345)</f>
        <v>1</v>
      </c>
    </row>
    <row r="347" spans="1:7" customFormat="1" x14ac:dyDescent="0.3">
      <c r="A347" s="22" t="s">
        <v>1687</v>
      </c>
      <c r="B347" s="39"/>
      <c r="C347" s="96"/>
      <c r="D347" s="22"/>
      <c r="E347" s="28"/>
      <c r="F347" s="110"/>
      <c r="G347" s="110"/>
    </row>
    <row r="348" spans="1:7" customFormat="1" x14ac:dyDescent="0.3">
      <c r="A348" s="22" t="s">
        <v>2200</v>
      </c>
      <c r="B348" s="39"/>
      <c r="C348" s="96"/>
      <c r="D348" s="22"/>
      <c r="E348" s="28"/>
      <c r="F348" s="110"/>
      <c r="G348" s="110"/>
    </row>
    <row r="349" spans="1:7" customFormat="1" x14ac:dyDescent="0.3">
      <c r="A349" s="22" t="s">
        <v>2201</v>
      </c>
    </row>
    <row r="350" spans="1:7" customFormat="1" x14ac:dyDescent="0.3">
      <c r="A350" s="22" t="s">
        <v>2202</v>
      </c>
    </row>
    <row r="351" spans="1:7" customFormat="1" x14ac:dyDescent="0.3">
      <c r="A351" s="22" t="s">
        <v>2203</v>
      </c>
      <c r="B351" s="39"/>
      <c r="C351" s="96"/>
      <c r="D351" s="22"/>
      <c r="E351" s="28"/>
      <c r="F351" s="110"/>
      <c r="G351" s="110"/>
    </row>
    <row r="352" spans="1:7" customFormat="1" x14ac:dyDescent="0.3">
      <c r="A352" s="22" t="s">
        <v>2204</v>
      </c>
      <c r="B352" s="39"/>
      <c r="C352" s="96"/>
      <c r="D352" s="22"/>
      <c r="E352" s="28"/>
      <c r="F352" s="110"/>
      <c r="G352" s="110"/>
    </row>
    <row r="353" spans="1:7" customFormat="1" x14ac:dyDescent="0.3">
      <c r="A353" s="22" t="s">
        <v>2205</v>
      </c>
      <c r="B353" s="39"/>
      <c r="C353" s="96"/>
      <c r="D353" s="22"/>
      <c r="E353" s="28"/>
      <c r="F353" s="110"/>
      <c r="G353" s="110"/>
    </row>
    <row r="354" spans="1:7" customFormat="1" x14ac:dyDescent="0.3">
      <c r="A354" s="22" t="s">
        <v>2206</v>
      </c>
      <c r="B354" s="39"/>
      <c r="C354" s="96"/>
      <c r="D354" s="22"/>
      <c r="E354" s="28"/>
      <c r="F354" s="110"/>
      <c r="G354" s="110"/>
    </row>
    <row r="355" spans="1:7" customFormat="1" x14ac:dyDescent="0.3">
      <c r="A355" s="22" t="s">
        <v>2207</v>
      </c>
      <c r="B355" s="39"/>
      <c r="C355" s="22"/>
      <c r="D355" s="22"/>
      <c r="E355" s="28"/>
      <c r="F355" s="28"/>
      <c r="G355" s="28"/>
    </row>
    <row r="356" spans="1:7" customFormat="1" x14ac:dyDescent="0.3">
      <c r="A356" s="22" t="s">
        <v>2223</v>
      </c>
      <c r="B356" s="39"/>
      <c r="C356" s="22"/>
      <c r="D356" s="22"/>
      <c r="E356" s="28"/>
      <c r="F356" s="28"/>
      <c r="G356" s="28"/>
    </row>
    <row r="357" spans="1:7" customFormat="1" x14ac:dyDescent="0.3">
      <c r="A357" s="42"/>
      <c r="B357" s="42" t="s">
        <v>1808</v>
      </c>
      <c r="C357" s="42" t="s">
        <v>58</v>
      </c>
      <c r="D357" s="42" t="s">
        <v>1157</v>
      </c>
      <c r="E357" s="42"/>
      <c r="F357" s="42" t="s">
        <v>429</v>
      </c>
      <c r="G357" s="42" t="s">
        <v>1416</v>
      </c>
    </row>
    <row r="358" spans="1:7" customFormat="1" x14ac:dyDescent="0.3">
      <c r="A358" s="22" t="s">
        <v>2001</v>
      </c>
      <c r="B358" s="39" t="s">
        <v>1538</v>
      </c>
      <c r="C358" s="96">
        <v>4706.2288512299856</v>
      </c>
      <c r="D358" s="97">
        <v>25039</v>
      </c>
      <c r="E358" s="28"/>
      <c r="F358" s="102">
        <f>IF($C$365=0,"",IF(C358="[For completion]","",C358/$C$365))</f>
        <v>0.61048864974048844</v>
      </c>
      <c r="G358" s="102">
        <f>IF($D$365=0,"",IF(D358="[For completion]","",D358/$D$365))</f>
        <v>0.55856961206415778</v>
      </c>
    </row>
    <row r="359" spans="1:7" customFormat="1" x14ac:dyDescent="0.3">
      <c r="A359" s="22" t="s">
        <v>2002</v>
      </c>
      <c r="B359" s="116" t="s">
        <v>1539</v>
      </c>
      <c r="C359" s="182">
        <v>1016.6036306700016</v>
      </c>
      <c r="D359" s="292">
        <v>6415</v>
      </c>
      <c r="E359" s="28"/>
      <c r="F359" s="102">
        <f t="shared" ref="F359:F364" si="15">IF($C$365=0,"",IF(C359="[For completion]","",C359/$C$365))</f>
        <v>0.13187309785133067</v>
      </c>
      <c r="G359" s="102">
        <f t="shared" ref="G359:G364" si="16">IF($D$365=0,"",IF(D359="[For completion]","",D359/$D$365))</f>
        <v>0.14310571753630624</v>
      </c>
    </row>
    <row r="360" spans="1:7" customFormat="1" x14ac:dyDescent="0.3">
      <c r="A360" s="22" t="s">
        <v>2003</v>
      </c>
      <c r="B360" s="39" t="s">
        <v>1540</v>
      </c>
      <c r="C360" s="182">
        <v>289.91056094000038</v>
      </c>
      <c r="D360" s="292">
        <v>1972</v>
      </c>
      <c r="E360" s="28"/>
      <c r="F360" s="102">
        <f t="shared" si="15"/>
        <v>3.7606991178831504E-2</v>
      </c>
      <c r="G360" s="102">
        <f t="shared" si="16"/>
        <v>4.3991344502197334E-2</v>
      </c>
    </row>
    <row r="361" spans="1:7" customFormat="1" x14ac:dyDescent="0.3">
      <c r="A361" s="22" t="s">
        <v>2004</v>
      </c>
      <c r="B361" s="39" t="s">
        <v>1541</v>
      </c>
      <c r="C361" s="182">
        <v>1692.2040529599958</v>
      </c>
      <c r="D361" s="292">
        <v>11366</v>
      </c>
      <c r="E361" s="28"/>
      <c r="F361" s="102">
        <f t="shared" si="15"/>
        <v>0.21951150274108192</v>
      </c>
      <c r="G361" s="102">
        <f t="shared" si="16"/>
        <v>0.25355254645637676</v>
      </c>
    </row>
    <row r="362" spans="1:7" customFormat="1" x14ac:dyDescent="0.3">
      <c r="A362" s="22" t="s">
        <v>2005</v>
      </c>
      <c r="B362" s="39" t="s">
        <v>1542</v>
      </c>
      <c r="C362" s="182">
        <v>0</v>
      </c>
      <c r="D362" s="292">
        <v>0</v>
      </c>
      <c r="E362" s="28"/>
      <c r="F362" s="102">
        <f t="shared" si="15"/>
        <v>0</v>
      </c>
      <c r="G362" s="102">
        <f t="shared" si="16"/>
        <v>0</v>
      </c>
    </row>
    <row r="363" spans="1:7" customFormat="1" x14ac:dyDescent="0.3">
      <c r="A363" s="22" t="s">
        <v>2006</v>
      </c>
      <c r="B363" s="39" t="s">
        <v>1543</v>
      </c>
      <c r="C363" s="182">
        <v>0</v>
      </c>
      <c r="D363" s="292">
        <v>0</v>
      </c>
      <c r="E363" s="28"/>
      <c r="F363" s="102">
        <f t="shared" si="15"/>
        <v>0</v>
      </c>
      <c r="G363" s="102">
        <f t="shared" si="16"/>
        <v>0</v>
      </c>
    </row>
    <row r="364" spans="1:7" customFormat="1" x14ac:dyDescent="0.3">
      <c r="A364" s="22" t="s">
        <v>2007</v>
      </c>
      <c r="B364" s="39" t="s">
        <v>1158</v>
      </c>
      <c r="C364" s="182">
        <v>4.0067942199999997</v>
      </c>
      <c r="D364" s="292">
        <v>35</v>
      </c>
      <c r="E364" s="28"/>
      <c r="F364" s="102">
        <f t="shared" si="15"/>
        <v>5.1975848826741559E-4</v>
      </c>
      <c r="G364" s="102">
        <f t="shared" si="16"/>
        <v>7.807794409619203E-4</v>
      </c>
    </row>
    <row r="365" spans="1:7" customFormat="1" x14ac:dyDescent="0.3">
      <c r="A365" s="22" t="s">
        <v>2008</v>
      </c>
      <c r="B365" s="39" t="s">
        <v>88</v>
      </c>
      <c r="C365" s="96">
        <f>SUM(C358:C364)</f>
        <v>7708.9538900199841</v>
      </c>
      <c r="D365" s="22">
        <f>SUM(D358:D364)</f>
        <v>44827</v>
      </c>
      <c r="E365" s="28"/>
      <c r="F365" s="110">
        <f>SUM(F358:F364)</f>
        <v>1</v>
      </c>
      <c r="G365" s="110">
        <f>SUM(G358:G364)</f>
        <v>1.0000000000000002</v>
      </c>
    </row>
    <row r="366" spans="1:7" customFormat="1" x14ac:dyDescent="0.3">
      <c r="A366" s="22" t="s">
        <v>1688</v>
      </c>
      <c r="B366" s="39"/>
      <c r="C366" s="22"/>
      <c r="D366" s="22"/>
      <c r="E366" s="28"/>
      <c r="F366" s="28"/>
      <c r="G366" s="28"/>
    </row>
    <row r="367" spans="1:7" customFormat="1" x14ac:dyDescent="0.3">
      <c r="A367" s="42"/>
      <c r="B367" s="42" t="s">
        <v>1809</v>
      </c>
      <c r="C367" s="42" t="s">
        <v>58</v>
      </c>
      <c r="D367" s="42" t="s">
        <v>1157</v>
      </c>
      <c r="E367" s="42"/>
      <c r="F367" s="42" t="s">
        <v>429</v>
      </c>
      <c r="G367" s="42" t="s">
        <v>1416</v>
      </c>
    </row>
    <row r="368" spans="1:7" customFormat="1" x14ac:dyDescent="0.3">
      <c r="A368" s="22" t="s">
        <v>2009</v>
      </c>
      <c r="B368" s="39" t="s">
        <v>1729</v>
      </c>
      <c r="C368" s="96">
        <v>424.97266468000038</v>
      </c>
      <c r="D368" s="97">
        <v>1992</v>
      </c>
      <c r="E368" s="28"/>
      <c r="F368" s="102">
        <f>IF($C$372=0,"",IF(C368="[For completion]","",C368/$C$372))</f>
        <v>5.5127150939398697E-2</v>
      </c>
      <c r="G368" s="102">
        <f>IF($D$372=0,"",IF(D368="[For completion]","",D368/$D$372))</f>
        <v>4.4437504182747008E-2</v>
      </c>
    </row>
    <row r="369" spans="1:7" customFormat="1" x14ac:dyDescent="0.3">
      <c r="A369" s="22" t="s">
        <v>2010</v>
      </c>
      <c r="B369" s="116" t="s">
        <v>1774</v>
      </c>
      <c r="C369" s="182">
        <v>7269.2788687700559</v>
      </c>
      <c r="D369" s="292">
        <v>42705</v>
      </c>
      <c r="E369" s="28"/>
      <c r="F369" s="102">
        <f>IF($C$372=0,"",IF(C369="[For completion]","",C369/$C$372))</f>
        <v>0.94296566985318209</v>
      </c>
      <c r="G369" s="102">
        <f>IF($D$372=0,"",IF(D369="[For completion]","",D369/$D$372))</f>
        <v>0.9526624578936802</v>
      </c>
    </row>
    <row r="370" spans="1:7" customFormat="1" x14ac:dyDescent="0.3">
      <c r="A370" s="22" t="s">
        <v>2011</v>
      </c>
      <c r="B370" s="39" t="s">
        <v>1158</v>
      </c>
      <c r="C370" s="182">
        <v>0</v>
      </c>
      <c r="D370" s="292">
        <v>0</v>
      </c>
      <c r="E370" s="28"/>
      <c r="F370" s="102">
        <f>IF($C$372=0,"",IF(C370="[For completion]","",C370/$C$372))</f>
        <v>0</v>
      </c>
      <c r="G370" s="102">
        <f>IF($D$372=0,"",IF(D370="[For completion]","",D370/$D$372))</f>
        <v>0</v>
      </c>
    </row>
    <row r="371" spans="1:7" customFormat="1" x14ac:dyDescent="0.3">
      <c r="A371" s="22" t="s">
        <v>2012</v>
      </c>
      <c r="B371" s="22" t="s">
        <v>1550</v>
      </c>
      <c r="C371" s="182">
        <v>14.702356570000001</v>
      </c>
      <c r="D371" s="292">
        <v>130</v>
      </c>
      <c r="E371" s="28"/>
      <c r="F371" s="102">
        <f>IF($C$372=0,"",IF(C371="[For completion]","",C371/$C$372))</f>
        <v>1.9071792074192508E-3</v>
      </c>
      <c r="G371" s="102">
        <f>IF($D$372=0,"",IF(D371="[For completion]","",D371/$D$372))</f>
        <v>2.9000379235728465E-3</v>
      </c>
    </row>
    <row r="372" spans="1:7" customFormat="1" x14ac:dyDescent="0.3">
      <c r="A372" s="22" t="s">
        <v>2013</v>
      </c>
      <c r="B372" s="39" t="s">
        <v>88</v>
      </c>
      <c r="C372" s="96">
        <f>SUM(C368:C371)</f>
        <v>7708.953890020056</v>
      </c>
      <c r="D372" s="22">
        <f>SUM(D368:D371)</f>
        <v>44827</v>
      </c>
      <c r="E372" s="28"/>
      <c r="F372" s="110">
        <f>SUM(F368:F371)</f>
        <v>1</v>
      </c>
      <c r="G372" s="110">
        <f>SUM(G368:G371)</f>
        <v>1</v>
      </c>
    </row>
    <row r="373" spans="1:7" customFormat="1" x14ac:dyDescent="0.3">
      <c r="A373" s="22" t="s">
        <v>2014</v>
      </c>
      <c r="B373" s="39"/>
      <c r="C373" s="22"/>
      <c r="D373" s="22"/>
      <c r="E373" s="28"/>
      <c r="F373" s="28"/>
      <c r="G373" s="28"/>
    </row>
    <row r="374" spans="1:7" customFormat="1" ht="15" customHeight="1" x14ac:dyDescent="0.3">
      <c r="A374" s="42"/>
      <c r="B374" s="42" t="s">
        <v>2296</v>
      </c>
      <c r="C374" s="42" t="s">
        <v>2186</v>
      </c>
      <c r="D374" s="42" t="s">
        <v>2187</v>
      </c>
      <c r="E374" s="42"/>
      <c r="F374" s="42" t="s">
        <v>2188</v>
      </c>
      <c r="G374" s="42"/>
    </row>
    <row r="375" spans="1:7" customFormat="1" x14ac:dyDescent="0.3">
      <c r="A375" s="22" t="s">
        <v>2015</v>
      </c>
      <c r="B375" s="39" t="s">
        <v>1538</v>
      </c>
      <c r="C375" s="182" t="s">
        <v>770</v>
      </c>
      <c r="D375" s="182" t="s">
        <v>770</v>
      </c>
      <c r="E375" s="20"/>
      <c r="F375" s="96" t="s">
        <v>30</v>
      </c>
      <c r="G375" s="102" t="str">
        <f>IF($D$393=0,"",IF(D375="[For completion]","",D375/$D$393))</f>
        <v/>
      </c>
    </row>
    <row r="376" spans="1:7" customFormat="1" x14ac:dyDescent="0.3">
      <c r="A376" s="22" t="s">
        <v>2016</v>
      </c>
      <c r="B376" s="39" t="s">
        <v>1539</v>
      </c>
      <c r="C376" s="182" t="s">
        <v>770</v>
      </c>
      <c r="D376" s="182" t="s">
        <v>770</v>
      </c>
      <c r="E376" s="20"/>
      <c r="F376" s="96" t="s">
        <v>30</v>
      </c>
      <c r="G376" s="102" t="str">
        <f t="shared" ref="G376:G393" si="17">IF($D$393=0,"",IF(D376="[For completion]","",D376/$D$393))</f>
        <v/>
      </c>
    </row>
    <row r="377" spans="1:7" customFormat="1" x14ac:dyDescent="0.3">
      <c r="A377" s="22" t="s">
        <v>2017</v>
      </c>
      <c r="B377" s="39" t="s">
        <v>1540</v>
      </c>
      <c r="C377" s="182" t="s">
        <v>770</v>
      </c>
      <c r="D377" s="182" t="s">
        <v>770</v>
      </c>
      <c r="E377" s="20"/>
      <c r="F377" s="96" t="s">
        <v>30</v>
      </c>
      <c r="G377" s="102" t="str">
        <f t="shared" si="17"/>
        <v/>
      </c>
    </row>
    <row r="378" spans="1:7" customFormat="1" x14ac:dyDescent="0.3">
      <c r="A378" s="22" t="s">
        <v>2018</v>
      </c>
      <c r="B378" s="39" t="s">
        <v>1541</v>
      </c>
      <c r="C378" s="182" t="s">
        <v>770</v>
      </c>
      <c r="D378" s="182" t="s">
        <v>770</v>
      </c>
      <c r="E378" s="20"/>
      <c r="F378" s="96" t="s">
        <v>30</v>
      </c>
      <c r="G378" s="102" t="str">
        <f t="shared" si="17"/>
        <v/>
      </c>
    </row>
    <row r="379" spans="1:7" customFormat="1" x14ac:dyDescent="0.3">
      <c r="A379" s="22" t="s">
        <v>2019</v>
      </c>
      <c r="B379" s="39" t="s">
        <v>1542</v>
      </c>
      <c r="C379" s="182" t="s">
        <v>770</v>
      </c>
      <c r="D379" s="182" t="s">
        <v>770</v>
      </c>
      <c r="E379" s="20"/>
      <c r="F379" s="96" t="s">
        <v>30</v>
      </c>
      <c r="G379" s="102" t="str">
        <f t="shared" si="17"/>
        <v/>
      </c>
    </row>
    <row r="380" spans="1:7" customFormat="1" x14ac:dyDescent="0.3">
      <c r="A380" s="22" t="s">
        <v>2020</v>
      </c>
      <c r="B380" s="39" t="s">
        <v>1543</v>
      </c>
      <c r="C380" s="182" t="s">
        <v>770</v>
      </c>
      <c r="D380" s="182" t="s">
        <v>770</v>
      </c>
      <c r="E380" s="20"/>
      <c r="F380" s="96" t="s">
        <v>30</v>
      </c>
      <c r="G380" s="102" t="str">
        <f t="shared" si="17"/>
        <v/>
      </c>
    </row>
    <row r="381" spans="1:7" customFormat="1" x14ac:dyDescent="0.3">
      <c r="A381" s="22" t="s">
        <v>2021</v>
      </c>
      <c r="B381" s="39" t="s">
        <v>1158</v>
      </c>
      <c r="C381" s="182" t="s">
        <v>770</v>
      </c>
      <c r="D381" s="182" t="s">
        <v>770</v>
      </c>
      <c r="E381" s="20"/>
      <c r="F381" s="96" t="s">
        <v>30</v>
      </c>
      <c r="G381" s="102" t="str">
        <f t="shared" si="17"/>
        <v/>
      </c>
    </row>
    <row r="382" spans="1:7" customFormat="1" x14ac:dyDescent="0.3">
      <c r="A382" s="22" t="s">
        <v>2022</v>
      </c>
      <c r="B382" s="39" t="s">
        <v>1550</v>
      </c>
      <c r="C382" s="182" t="s">
        <v>770</v>
      </c>
      <c r="D382" s="182" t="s">
        <v>770</v>
      </c>
      <c r="E382" s="20"/>
      <c r="F382" s="96" t="s">
        <v>30</v>
      </c>
      <c r="G382" s="102" t="str">
        <f t="shared" si="17"/>
        <v/>
      </c>
    </row>
    <row r="383" spans="1:7" customFormat="1" x14ac:dyDescent="0.3">
      <c r="A383" s="22" t="s">
        <v>2023</v>
      </c>
      <c r="B383" s="39" t="s">
        <v>88</v>
      </c>
      <c r="C383" s="96">
        <f>SUM(C375:C382)</f>
        <v>0</v>
      </c>
      <c r="D383" s="96">
        <f>SUM(D375:D382)</f>
        <v>0</v>
      </c>
      <c r="E383" s="20"/>
      <c r="F383" s="22"/>
      <c r="G383" s="102" t="str">
        <f t="shared" si="17"/>
        <v/>
      </c>
    </row>
    <row r="384" spans="1:7" customFormat="1" x14ac:dyDescent="0.3">
      <c r="A384" s="22" t="s">
        <v>2024</v>
      </c>
      <c r="B384" s="39" t="s">
        <v>2185</v>
      </c>
      <c r="C384" s="22"/>
      <c r="D384" s="22"/>
      <c r="E384" s="22"/>
      <c r="F384" s="96" t="s">
        <v>30</v>
      </c>
      <c r="G384" s="102" t="str">
        <f t="shared" si="17"/>
        <v/>
      </c>
    </row>
    <row r="385" spans="1:7" customFormat="1" x14ac:dyDescent="0.3">
      <c r="A385" s="22" t="s">
        <v>2025</v>
      </c>
      <c r="B385" s="39"/>
      <c r="C385" s="96"/>
      <c r="D385" s="22"/>
      <c r="E385" s="20"/>
      <c r="F385" s="102"/>
      <c r="G385" s="102" t="str">
        <f t="shared" si="17"/>
        <v/>
      </c>
    </row>
    <row r="386" spans="1:7" customFormat="1" x14ac:dyDescent="0.3">
      <c r="A386" s="22" t="s">
        <v>2026</v>
      </c>
      <c r="B386" s="39"/>
      <c r="C386" s="96"/>
      <c r="D386" s="22"/>
      <c r="E386" s="20"/>
      <c r="F386" s="102"/>
      <c r="G386" s="102" t="str">
        <f t="shared" si="17"/>
        <v/>
      </c>
    </row>
    <row r="387" spans="1:7" customFormat="1" x14ac:dyDescent="0.3">
      <c r="A387" s="22" t="s">
        <v>2027</v>
      </c>
      <c r="B387" s="39"/>
      <c r="C387" s="96"/>
      <c r="D387" s="22"/>
      <c r="E387" s="20"/>
      <c r="F387" s="102"/>
      <c r="G387" s="102" t="str">
        <f t="shared" si="17"/>
        <v/>
      </c>
    </row>
    <row r="388" spans="1:7" customFormat="1" x14ac:dyDescent="0.3">
      <c r="A388" s="22" t="s">
        <v>2028</v>
      </c>
      <c r="B388" s="39"/>
      <c r="C388" s="96"/>
      <c r="D388" s="22"/>
      <c r="E388" s="20"/>
      <c r="F388" s="102"/>
      <c r="G388" s="102" t="str">
        <f t="shared" si="17"/>
        <v/>
      </c>
    </row>
    <row r="389" spans="1:7" customFormat="1" x14ac:dyDescent="0.3">
      <c r="A389" s="22" t="s">
        <v>2029</v>
      </c>
      <c r="B389" s="39"/>
      <c r="C389" s="96"/>
      <c r="D389" s="22"/>
      <c r="E389" s="20"/>
      <c r="F389" s="102"/>
      <c r="G389" s="102" t="str">
        <f t="shared" si="17"/>
        <v/>
      </c>
    </row>
    <row r="390" spans="1:7" customFormat="1" x14ac:dyDescent="0.3">
      <c r="A390" s="22" t="s">
        <v>2030</v>
      </c>
      <c r="B390" s="39"/>
      <c r="C390" s="96"/>
      <c r="D390" s="22"/>
      <c r="E390" s="20"/>
      <c r="F390" s="102"/>
      <c r="G390" s="102" t="str">
        <f t="shared" si="17"/>
        <v/>
      </c>
    </row>
    <row r="391" spans="1:7" customFormat="1" x14ac:dyDescent="0.3">
      <c r="A391" s="22" t="s">
        <v>2031</v>
      </c>
      <c r="B391" s="39"/>
      <c r="C391" s="96"/>
      <c r="D391" s="22"/>
      <c r="E391" s="20"/>
      <c r="F391" s="102"/>
      <c r="G391" s="102" t="str">
        <f t="shared" si="17"/>
        <v/>
      </c>
    </row>
    <row r="392" spans="1:7" customFormat="1" x14ac:dyDescent="0.3">
      <c r="A392" s="22" t="s">
        <v>2032</v>
      </c>
      <c r="B392" s="39"/>
      <c r="C392" s="96"/>
      <c r="D392" s="22"/>
      <c r="E392" s="20"/>
      <c r="F392" s="102"/>
      <c r="G392" s="102" t="str">
        <f t="shared" si="17"/>
        <v/>
      </c>
    </row>
    <row r="393" spans="1:7" customFormat="1" x14ac:dyDescent="0.3">
      <c r="A393" s="22" t="s">
        <v>2033</v>
      </c>
      <c r="B393" s="39"/>
      <c r="C393" s="96"/>
      <c r="D393" s="22"/>
      <c r="E393" s="20"/>
      <c r="F393" s="102"/>
      <c r="G393" s="102" t="str">
        <f t="shared" si="17"/>
        <v/>
      </c>
    </row>
    <row r="394" spans="1:7" customFormat="1" x14ac:dyDescent="0.3">
      <c r="A394" s="22" t="s">
        <v>2034</v>
      </c>
      <c r="B394" s="22"/>
      <c r="C394" s="150"/>
      <c r="D394" s="22"/>
      <c r="E394" s="20"/>
      <c r="F394" s="20"/>
      <c r="G394" s="20"/>
    </row>
    <row r="395" spans="1:7" customFormat="1" x14ac:dyDescent="0.3">
      <c r="A395" s="22" t="s">
        <v>2035</v>
      </c>
      <c r="B395" s="22"/>
      <c r="C395" s="150"/>
      <c r="D395" s="22"/>
      <c r="E395" s="20"/>
      <c r="F395" s="20"/>
      <c r="G395" s="20"/>
    </row>
    <row r="396" spans="1:7" customFormat="1" x14ac:dyDescent="0.3">
      <c r="A396" s="22" t="s">
        <v>2036</v>
      </c>
      <c r="B396" s="22"/>
      <c r="C396" s="150"/>
      <c r="D396" s="22"/>
      <c r="E396" s="20"/>
      <c r="F396" s="20"/>
      <c r="G396" s="20"/>
    </row>
    <row r="397" spans="1:7" customFormat="1" x14ac:dyDescent="0.3">
      <c r="A397" s="22" t="s">
        <v>2037</v>
      </c>
      <c r="B397" s="22"/>
      <c r="C397" s="150"/>
      <c r="D397" s="22"/>
      <c r="E397" s="20"/>
      <c r="F397" s="20"/>
      <c r="G397" s="20"/>
    </row>
    <row r="398" spans="1:7" customFormat="1" x14ac:dyDescent="0.3">
      <c r="A398" s="22" t="s">
        <v>2038</v>
      </c>
      <c r="B398" s="22"/>
      <c r="C398" s="150"/>
      <c r="D398" s="22"/>
      <c r="E398" s="20"/>
      <c r="F398" s="20"/>
      <c r="G398" s="20"/>
    </row>
    <row r="399" spans="1:7" customFormat="1" x14ac:dyDescent="0.3">
      <c r="A399" s="22" t="s">
        <v>2039</v>
      </c>
      <c r="B399" s="22"/>
      <c r="C399" s="150"/>
      <c r="D399" s="22"/>
      <c r="E399" s="20"/>
      <c r="F399" s="20"/>
      <c r="G399" s="20"/>
    </row>
    <row r="400" spans="1:7" customFormat="1" x14ac:dyDescent="0.3">
      <c r="A400" s="22" t="s">
        <v>2040</v>
      </c>
      <c r="B400" s="22"/>
      <c r="C400" s="150"/>
      <c r="D400" s="22"/>
      <c r="E400" s="20"/>
      <c r="F400" s="20"/>
      <c r="G400" s="20"/>
    </row>
    <row r="401" spans="1:7" customFormat="1" x14ac:dyDescent="0.3">
      <c r="A401" s="22" t="s">
        <v>2041</v>
      </c>
      <c r="B401" s="22"/>
      <c r="C401" s="150"/>
      <c r="D401" s="22"/>
      <c r="E401" s="20"/>
      <c r="F401" s="20"/>
      <c r="G401" s="20"/>
    </row>
    <row r="402" spans="1:7" customFormat="1" x14ac:dyDescent="0.3">
      <c r="A402" s="22" t="s">
        <v>2042</v>
      </c>
      <c r="B402" s="22"/>
      <c r="C402" s="150"/>
      <c r="D402" s="22"/>
      <c r="E402" s="20"/>
      <c r="F402" s="20"/>
      <c r="G402" s="20"/>
    </row>
    <row r="403" spans="1:7" customFormat="1" x14ac:dyDescent="0.3">
      <c r="A403" s="22" t="s">
        <v>2043</v>
      </c>
      <c r="B403" s="22"/>
      <c r="C403" s="150"/>
      <c r="D403" s="22"/>
      <c r="E403" s="20"/>
      <c r="F403" s="20"/>
      <c r="G403" s="20"/>
    </row>
    <row r="404" spans="1:7" customFormat="1" x14ac:dyDescent="0.3">
      <c r="A404" s="22" t="s">
        <v>2044</v>
      </c>
      <c r="B404" s="22"/>
      <c r="C404" s="150"/>
      <c r="D404" s="22"/>
      <c r="E404" s="20"/>
      <c r="F404" s="20"/>
      <c r="G404" s="20"/>
    </row>
    <row r="405" spans="1:7" customFormat="1" x14ac:dyDescent="0.3">
      <c r="A405" s="22" t="s">
        <v>2045</v>
      </c>
      <c r="B405" s="22"/>
      <c r="C405" s="150"/>
      <c r="D405" s="22"/>
      <c r="E405" s="20"/>
      <c r="F405" s="20"/>
      <c r="G405" s="20"/>
    </row>
    <row r="406" spans="1:7" customFormat="1" x14ac:dyDescent="0.3">
      <c r="A406" s="22" t="s">
        <v>2046</v>
      </c>
      <c r="B406" s="22"/>
      <c r="C406" s="150"/>
      <c r="D406" s="22"/>
      <c r="E406" s="20"/>
      <c r="F406" s="20"/>
      <c r="G406" s="20"/>
    </row>
    <row r="407" spans="1:7" customFormat="1" x14ac:dyDescent="0.3">
      <c r="A407" s="22" t="s">
        <v>2047</v>
      </c>
      <c r="B407" s="22"/>
      <c r="C407" s="150"/>
      <c r="D407" s="22"/>
      <c r="E407" s="20"/>
      <c r="F407" s="20"/>
      <c r="G407" s="20"/>
    </row>
    <row r="408" spans="1:7" customFormat="1" x14ac:dyDescent="0.3">
      <c r="A408" s="22" t="s">
        <v>2048</v>
      </c>
      <c r="B408" s="22"/>
      <c r="C408" s="150"/>
      <c r="D408" s="22"/>
      <c r="E408" s="20"/>
      <c r="F408" s="20"/>
      <c r="G408" s="20"/>
    </row>
    <row r="409" spans="1:7" customFormat="1" x14ac:dyDescent="0.3">
      <c r="A409" s="22" t="s">
        <v>2049</v>
      </c>
      <c r="B409" s="22"/>
      <c r="C409" s="150"/>
      <c r="D409" s="22"/>
      <c r="E409" s="20"/>
      <c r="F409" s="20"/>
      <c r="G409" s="20"/>
    </row>
    <row r="410" spans="1:7" customFormat="1" x14ac:dyDescent="0.3">
      <c r="A410" s="22" t="s">
        <v>2050</v>
      </c>
      <c r="B410" s="22"/>
      <c r="C410" s="150"/>
      <c r="D410" s="22"/>
      <c r="E410" s="20"/>
      <c r="F410" s="20"/>
      <c r="G410" s="20"/>
    </row>
    <row r="411" spans="1:7" customFormat="1" x14ac:dyDescent="0.3">
      <c r="A411" s="22" t="s">
        <v>2051</v>
      </c>
      <c r="B411" s="22"/>
      <c r="C411" s="150"/>
      <c r="D411" s="22"/>
      <c r="E411" s="20"/>
      <c r="F411" s="20"/>
      <c r="G411" s="20"/>
    </row>
    <row r="412" spans="1:7" customFormat="1" x14ac:dyDescent="0.3">
      <c r="A412" s="22" t="s">
        <v>2052</v>
      </c>
      <c r="B412" s="22"/>
      <c r="C412" s="150"/>
      <c r="D412" s="22"/>
      <c r="E412" s="20"/>
      <c r="F412" s="20"/>
      <c r="G412" s="20"/>
    </row>
    <row r="413" spans="1:7" customFormat="1" x14ac:dyDescent="0.3">
      <c r="A413" s="22" t="s">
        <v>2053</v>
      </c>
      <c r="B413" s="22"/>
      <c r="C413" s="150"/>
      <c r="D413" s="22"/>
      <c r="E413" s="20"/>
      <c r="F413" s="20"/>
      <c r="G413" s="20"/>
    </row>
    <row r="414" spans="1:7" customFormat="1" x14ac:dyDescent="0.3">
      <c r="A414" s="22" t="s">
        <v>2054</v>
      </c>
      <c r="B414" s="22"/>
      <c r="C414" s="150"/>
      <c r="D414" s="22"/>
      <c r="E414" s="20"/>
      <c r="F414" s="20"/>
      <c r="G414" s="20"/>
    </row>
    <row r="415" spans="1:7" customFormat="1" x14ac:dyDescent="0.3">
      <c r="A415" s="22" t="s">
        <v>2055</v>
      </c>
      <c r="B415" s="22"/>
      <c r="C415" s="150"/>
      <c r="D415" s="22"/>
      <c r="E415" s="20"/>
      <c r="F415" s="20"/>
      <c r="G415" s="20"/>
    </row>
    <row r="416" spans="1:7" customFormat="1" x14ac:dyDescent="0.3">
      <c r="A416" s="22" t="s">
        <v>2056</v>
      </c>
      <c r="B416" s="22"/>
      <c r="C416" s="150"/>
      <c r="D416" s="22"/>
      <c r="E416" s="20"/>
      <c r="F416" s="20"/>
      <c r="G416" s="20"/>
    </row>
    <row r="417" spans="1:7" customFormat="1" x14ac:dyDescent="0.3">
      <c r="A417" s="22" t="s">
        <v>2057</v>
      </c>
      <c r="B417" s="22"/>
      <c r="C417" s="150"/>
      <c r="D417" s="22"/>
      <c r="E417" s="20"/>
      <c r="F417" s="20"/>
      <c r="G417" s="20"/>
    </row>
    <row r="418" spans="1:7" customFormat="1" x14ac:dyDescent="0.3">
      <c r="A418" s="22" t="s">
        <v>2058</v>
      </c>
      <c r="B418" s="22"/>
      <c r="C418" s="150"/>
      <c r="D418" s="22"/>
      <c r="E418" s="20"/>
      <c r="F418" s="20"/>
      <c r="G418" s="20"/>
    </row>
    <row r="419" spans="1:7" customFormat="1" x14ac:dyDescent="0.3">
      <c r="A419" s="22" t="s">
        <v>2059</v>
      </c>
      <c r="B419" s="22"/>
      <c r="C419" s="150"/>
      <c r="D419" s="22"/>
      <c r="E419" s="20"/>
      <c r="F419" s="20"/>
      <c r="G419" s="20"/>
    </row>
    <row r="420" spans="1:7" customFormat="1" x14ac:dyDescent="0.3">
      <c r="A420" s="22" t="s">
        <v>2060</v>
      </c>
      <c r="B420" s="22"/>
      <c r="C420" s="150"/>
      <c r="D420" s="22"/>
      <c r="E420" s="20"/>
      <c r="F420" s="20"/>
      <c r="G420" s="20"/>
    </row>
    <row r="421" spans="1:7" customFormat="1" x14ac:dyDescent="0.3">
      <c r="A421" s="22" t="s">
        <v>2061</v>
      </c>
      <c r="B421" s="22"/>
      <c r="C421" s="150"/>
      <c r="D421" s="22"/>
      <c r="E421" s="20"/>
      <c r="F421" s="20"/>
      <c r="G421" s="20"/>
    </row>
    <row r="422" spans="1:7" customFormat="1" x14ac:dyDescent="0.3">
      <c r="A422" s="22" t="s">
        <v>2062</v>
      </c>
      <c r="B422" s="22"/>
      <c r="C422" s="150"/>
      <c r="D422" s="22"/>
      <c r="E422" s="20"/>
      <c r="F422" s="20"/>
      <c r="G422" s="20"/>
    </row>
    <row r="423" spans="1:7" ht="18" x14ac:dyDescent="0.3">
      <c r="A423" s="89"/>
      <c r="B423" s="114" t="s">
        <v>395</v>
      </c>
      <c r="C423" s="89"/>
      <c r="D423" s="89"/>
      <c r="E423" s="89"/>
      <c r="F423" s="91"/>
      <c r="G423" s="91"/>
    </row>
    <row r="424" spans="1:7" ht="15" customHeight="1" x14ac:dyDescent="0.3">
      <c r="A424" s="41"/>
      <c r="B424" s="41" t="s">
        <v>1826</v>
      </c>
      <c r="C424" s="41" t="s">
        <v>599</v>
      </c>
      <c r="D424" s="41" t="s">
        <v>600</v>
      </c>
      <c r="E424" s="41"/>
      <c r="F424" s="41" t="s">
        <v>430</v>
      </c>
      <c r="G424" s="41" t="s">
        <v>601</v>
      </c>
    </row>
    <row r="425" spans="1:7" x14ac:dyDescent="0.3">
      <c r="A425" s="22" t="s">
        <v>1572</v>
      </c>
      <c r="B425" s="22" t="s">
        <v>603</v>
      </c>
      <c r="C425" s="96" t="s">
        <v>767</v>
      </c>
      <c r="D425" s="36"/>
      <c r="E425" s="36"/>
      <c r="F425" s="54"/>
      <c r="G425" s="54"/>
    </row>
    <row r="426" spans="1:7" x14ac:dyDescent="0.3">
      <c r="A426" s="36"/>
      <c r="D426" s="36"/>
      <c r="E426" s="36"/>
      <c r="F426" s="54"/>
      <c r="G426" s="54"/>
    </row>
    <row r="427" spans="1:7" x14ac:dyDescent="0.3">
      <c r="B427" s="22" t="s">
        <v>604</v>
      </c>
      <c r="D427" s="36"/>
      <c r="E427" s="36"/>
      <c r="F427" s="54"/>
      <c r="G427" s="54"/>
    </row>
    <row r="428" spans="1:7" x14ac:dyDescent="0.3">
      <c r="A428" s="22" t="s">
        <v>1573</v>
      </c>
      <c r="B428" s="39" t="s">
        <v>522</v>
      </c>
      <c r="C428" s="182" t="s">
        <v>767</v>
      </c>
      <c r="D428" s="182" t="s">
        <v>767</v>
      </c>
      <c r="E428" s="36"/>
      <c r="F428" s="102" t="str">
        <f t="shared" ref="F428:F451" si="18">IF($C$452=0,"",IF(C428="[for completion]","",C428/$C$452))</f>
        <v/>
      </c>
      <c r="G428" s="102" t="str">
        <f t="shared" ref="G428:G451" si="19">IF($D$452=0,"",IF(D428="[for completion]","",D428/$D$452))</f>
        <v/>
      </c>
    </row>
    <row r="429" spans="1:7" x14ac:dyDescent="0.3">
      <c r="A429" s="22" t="s">
        <v>1574</v>
      </c>
      <c r="B429" s="39" t="s">
        <v>522</v>
      </c>
      <c r="C429" s="182" t="s">
        <v>767</v>
      </c>
      <c r="D429" s="182" t="s">
        <v>767</v>
      </c>
      <c r="E429" s="36"/>
      <c r="F429" s="102" t="str">
        <f t="shared" si="18"/>
        <v/>
      </c>
      <c r="G429" s="102" t="str">
        <f t="shared" si="19"/>
        <v/>
      </c>
    </row>
    <row r="430" spans="1:7" x14ac:dyDescent="0.3">
      <c r="A430" s="22" t="s">
        <v>1575</v>
      </c>
      <c r="B430" s="39" t="s">
        <v>522</v>
      </c>
      <c r="C430" s="182" t="s">
        <v>767</v>
      </c>
      <c r="D430" s="182" t="s">
        <v>767</v>
      </c>
      <c r="E430" s="36"/>
      <c r="F430" s="102" t="str">
        <f t="shared" si="18"/>
        <v/>
      </c>
      <c r="G430" s="102" t="str">
        <f t="shared" si="19"/>
        <v/>
      </c>
    </row>
    <row r="431" spans="1:7" x14ac:dyDescent="0.3">
      <c r="A431" s="22" t="s">
        <v>1576</v>
      </c>
      <c r="B431" s="39" t="s">
        <v>522</v>
      </c>
      <c r="C431" s="182" t="s">
        <v>767</v>
      </c>
      <c r="D431" s="182" t="s">
        <v>767</v>
      </c>
      <c r="E431" s="36"/>
      <c r="F431" s="102" t="str">
        <f t="shared" si="18"/>
        <v/>
      </c>
      <c r="G431" s="102" t="str">
        <f t="shared" si="19"/>
        <v/>
      </c>
    </row>
    <row r="432" spans="1:7" x14ac:dyDescent="0.3">
      <c r="A432" s="22" t="s">
        <v>1577</v>
      </c>
      <c r="B432" s="39" t="s">
        <v>522</v>
      </c>
      <c r="C432" s="182" t="s">
        <v>767</v>
      </c>
      <c r="D432" s="182" t="s">
        <v>767</v>
      </c>
      <c r="E432" s="36"/>
      <c r="F432" s="102" t="str">
        <f t="shared" si="18"/>
        <v/>
      </c>
      <c r="G432" s="102" t="str">
        <f t="shared" si="19"/>
        <v/>
      </c>
    </row>
    <row r="433" spans="1:7" x14ac:dyDescent="0.3">
      <c r="A433" s="22" t="s">
        <v>1578</v>
      </c>
      <c r="B433" s="39" t="s">
        <v>522</v>
      </c>
      <c r="C433" s="182" t="s">
        <v>767</v>
      </c>
      <c r="D433" s="182" t="s">
        <v>767</v>
      </c>
      <c r="E433" s="36"/>
      <c r="F433" s="102" t="str">
        <f t="shared" si="18"/>
        <v/>
      </c>
      <c r="G433" s="102" t="str">
        <f t="shared" si="19"/>
        <v/>
      </c>
    </row>
    <row r="434" spans="1:7" x14ac:dyDescent="0.3">
      <c r="A434" s="22" t="s">
        <v>1579</v>
      </c>
      <c r="B434" s="39" t="s">
        <v>522</v>
      </c>
      <c r="C434" s="182" t="s">
        <v>767</v>
      </c>
      <c r="D434" s="182" t="s">
        <v>767</v>
      </c>
      <c r="E434" s="36"/>
      <c r="F434" s="102" t="str">
        <f t="shared" si="18"/>
        <v/>
      </c>
      <c r="G434" s="102" t="str">
        <f t="shared" si="19"/>
        <v/>
      </c>
    </row>
    <row r="435" spans="1:7" x14ac:dyDescent="0.3">
      <c r="A435" s="22" t="s">
        <v>1580</v>
      </c>
      <c r="B435" s="39" t="s">
        <v>522</v>
      </c>
      <c r="C435" s="182" t="s">
        <v>767</v>
      </c>
      <c r="D435" s="182" t="s">
        <v>767</v>
      </c>
      <c r="E435" s="36"/>
      <c r="F435" s="102" t="str">
        <f t="shared" si="18"/>
        <v/>
      </c>
      <c r="G435" s="102" t="str">
        <f t="shared" si="19"/>
        <v/>
      </c>
    </row>
    <row r="436" spans="1:7" x14ac:dyDescent="0.3">
      <c r="A436" s="22" t="s">
        <v>1581</v>
      </c>
      <c r="B436" s="39" t="s">
        <v>522</v>
      </c>
      <c r="C436" s="182" t="s">
        <v>767</v>
      </c>
      <c r="D436" s="182" t="s">
        <v>767</v>
      </c>
      <c r="E436" s="36"/>
      <c r="F436" s="102" t="str">
        <f t="shared" si="18"/>
        <v/>
      </c>
      <c r="G436" s="102" t="str">
        <f t="shared" si="19"/>
        <v/>
      </c>
    </row>
    <row r="437" spans="1:7" x14ac:dyDescent="0.3">
      <c r="A437" s="22" t="s">
        <v>1827</v>
      </c>
      <c r="B437" s="39" t="s">
        <v>522</v>
      </c>
      <c r="C437" s="182" t="s">
        <v>767</v>
      </c>
      <c r="D437" s="182" t="s">
        <v>767</v>
      </c>
      <c r="E437" s="39"/>
      <c r="F437" s="102" t="str">
        <f t="shared" si="18"/>
        <v/>
      </c>
      <c r="G437" s="102" t="str">
        <f t="shared" si="19"/>
        <v/>
      </c>
    </row>
    <row r="438" spans="1:7" x14ac:dyDescent="0.3">
      <c r="A438" s="22" t="s">
        <v>1828</v>
      </c>
      <c r="B438" s="39" t="s">
        <v>522</v>
      </c>
      <c r="C438" s="182" t="s">
        <v>767</v>
      </c>
      <c r="D438" s="182" t="s">
        <v>767</v>
      </c>
      <c r="E438" s="39"/>
      <c r="F438" s="102" t="str">
        <f t="shared" si="18"/>
        <v/>
      </c>
      <c r="G438" s="102" t="str">
        <f t="shared" si="19"/>
        <v/>
      </c>
    </row>
    <row r="439" spans="1:7" x14ac:dyDescent="0.3">
      <c r="A439" s="22" t="s">
        <v>1829</v>
      </c>
      <c r="B439" s="39" t="s">
        <v>522</v>
      </c>
      <c r="C439" s="182" t="s">
        <v>767</v>
      </c>
      <c r="D439" s="182" t="s">
        <v>767</v>
      </c>
      <c r="E439" s="39"/>
      <c r="F439" s="102" t="str">
        <f t="shared" si="18"/>
        <v/>
      </c>
      <c r="G439" s="102" t="str">
        <f t="shared" si="19"/>
        <v/>
      </c>
    </row>
    <row r="440" spans="1:7" x14ac:dyDescent="0.3">
      <c r="A440" s="22" t="s">
        <v>1830</v>
      </c>
      <c r="B440" s="39" t="s">
        <v>522</v>
      </c>
      <c r="C440" s="182" t="s">
        <v>767</v>
      </c>
      <c r="D440" s="182" t="s">
        <v>767</v>
      </c>
      <c r="E440" s="39"/>
      <c r="F440" s="102" t="str">
        <f t="shared" si="18"/>
        <v/>
      </c>
      <c r="G440" s="102" t="str">
        <f t="shared" si="19"/>
        <v/>
      </c>
    </row>
    <row r="441" spans="1:7" x14ac:dyDescent="0.3">
      <c r="A441" s="22" t="s">
        <v>1831</v>
      </c>
      <c r="B441" s="39" t="s">
        <v>522</v>
      </c>
      <c r="C441" s="182" t="s">
        <v>767</v>
      </c>
      <c r="D441" s="182" t="s">
        <v>767</v>
      </c>
      <c r="E441" s="39"/>
      <c r="F441" s="102" t="str">
        <f t="shared" si="18"/>
        <v/>
      </c>
      <c r="G441" s="102" t="str">
        <f t="shared" si="19"/>
        <v/>
      </c>
    </row>
    <row r="442" spans="1:7" x14ac:dyDescent="0.3">
      <c r="A442" s="22" t="s">
        <v>1832</v>
      </c>
      <c r="B442" s="39" t="s">
        <v>522</v>
      </c>
      <c r="C442" s="182" t="s">
        <v>767</v>
      </c>
      <c r="D442" s="182" t="s">
        <v>767</v>
      </c>
      <c r="E442" s="39"/>
      <c r="F442" s="102" t="str">
        <f t="shared" si="18"/>
        <v/>
      </c>
      <c r="G442" s="102" t="str">
        <f t="shared" si="19"/>
        <v/>
      </c>
    </row>
    <row r="443" spans="1:7" x14ac:dyDescent="0.3">
      <c r="A443" s="22" t="s">
        <v>1833</v>
      </c>
      <c r="B443" s="39" t="s">
        <v>522</v>
      </c>
      <c r="C443" s="182" t="s">
        <v>767</v>
      </c>
      <c r="D443" s="182" t="s">
        <v>767</v>
      </c>
      <c r="F443" s="102" t="str">
        <f t="shared" si="18"/>
        <v/>
      </c>
      <c r="G443" s="102" t="str">
        <f t="shared" si="19"/>
        <v/>
      </c>
    </row>
    <row r="444" spans="1:7" x14ac:dyDescent="0.3">
      <c r="A444" s="22" t="s">
        <v>1834</v>
      </c>
      <c r="B444" s="39" t="s">
        <v>522</v>
      </c>
      <c r="C444" s="182" t="s">
        <v>767</v>
      </c>
      <c r="D444" s="182" t="s">
        <v>767</v>
      </c>
      <c r="E444" s="87"/>
      <c r="F444" s="102" t="str">
        <f t="shared" si="18"/>
        <v/>
      </c>
      <c r="G444" s="102" t="str">
        <f t="shared" si="19"/>
        <v/>
      </c>
    </row>
    <row r="445" spans="1:7" x14ac:dyDescent="0.3">
      <c r="A445" s="22" t="s">
        <v>1835</v>
      </c>
      <c r="B445" s="39" t="s">
        <v>522</v>
      </c>
      <c r="C445" s="182" t="s">
        <v>767</v>
      </c>
      <c r="D445" s="182" t="s">
        <v>767</v>
      </c>
      <c r="E445" s="87"/>
      <c r="F445" s="102" t="str">
        <f t="shared" si="18"/>
        <v/>
      </c>
      <c r="G445" s="102" t="str">
        <f t="shared" si="19"/>
        <v/>
      </c>
    </row>
    <row r="446" spans="1:7" x14ac:dyDescent="0.3">
      <c r="A446" s="22" t="s">
        <v>1836</v>
      </c>
      <c r="B446" s="39" t="s">
        <v>522</v>
      </c>
      <c r="C446" s="182" t="s">
        <v>767</v>
      </c>
      <c r="D446" s="182" t="s">
        <v>767</v>
      </c>
      <c r="E446" s="87"/>
      <c r="F446" s="102" t="str">
        <f t="shared" si="18"/>
        <v/>
      </c>
      <c r="G446" s="102" t="str">
        <f t="shared" si="19"/>
        <v/>
      </c>
    </row>
    <row r="447" spans="1:7" x14ac:dyDescent="0.3">
      <c r="A447" s="22" t="s">
        <v>1837</v>
      </c>
      <c r="B447" s="39" t="s">
        <v>522</v>
      </c>
      <c r="C447" s="182" t="s">
        <v>767</v>
      </c>
      <c r="D447" s="182" t="s">
        <v>767</v>
      </c>
      <c r="E447" s="87"/>
      <c r="F447" s="102" t="str">
        <f t="shared" si="18"/>
        <v/>
      </c>
      <c r="G447" s="102" t="str">
        <f t="shared" si="19"/>
        <v/>
      </c>
    </row>
    <row r="448" spans="1:7" x14ac:dyDescent="0.3">
      <c r="A448" s="22" t="s">
        <v>1838</v>
      </c>
      <c r="B448" s="39" t="s">
        <v>522</v>
      </c>
      <c r="C448" s="182" t="s">
        <v>767</v>
      </c>
      <c r="D448" s="182" t="s">
        <v>767</v>
      </c>
      <c r="E448" s="87"/>
      <c r="F448" s="102" t="str">
        <f t="shared" si="18"/>
        <v/>
      </c>
      <c r="G448" s="102" t="str">
        <f t="shared" si="19"/>
        <v/>
      </c>
    </row>
    <row r="449" spans="1:7" x14ac:dyDescent="0.3">
      <c r="A449" s="22" t="s">
        <v>1839</v>
      </c>
      <c r="B449" s="39" t="s">
        <v>522</v>
      </c>
      <c r="C449" s="182" t="s">
        <v>767</v>
      </c>
      <c r="D449" s="182" t="s">
        <v>767</v>
      </c>
      <c r="E449" s="87"/>
      <c r="F449" s="102" t="str">
        <f t="shared" si="18"/>
        <v/>
      </c>
      <c r="G449" s="102" t="str">
        <f t="shared" si="19"/>
        <v/>
      </c>
    </row>
    <row r="450" spans="1:7" x14ac:dyDescent="0.3">
      <c r="A450" s="22" t="s">
        <v>1840</v>
      </c>
      <c r="B450" s="39" t="s">
        <v>522</v>
      </c>
      <c r="C450" s="182" t="s">
        <v>767</v>
      </c>
      <c r="D450" s="182" t="s">
        <v>767</v>
      </c>
      <c r="E450" s="87"/>
      <c r="F450" s="102" t="str">
        <f t="shared" si="18"/>
        <v/>
      </c>
      <c r="G450" s="102" t="str">
        <f t="shared" si="19"/>
        <v/>
      </c>
    </row>
    <row r="451" spans="1:7" x14ac:dyDescent="0.3">
      <c r="A451" s="22" t="s">
        <v>1841</v>
      </c>
      <c r="B451" s="39" t="s">
        <v>522</v>
      </c>
      <c r="C451" s="182" t="s">
        <v>767</v>
      </c>
      <c r="D451" s="182" t="s">
        <v>767</v>
      </c>
      <c r="E451" s="87"/>
      <c r="F451" s="102" t="str">
        <f t="shared" si="18"/>
        <v/>
      </c>
      <c r="G451" s="102" t="str">
        <f t="shared" si="19"/>
        <v/>
      </c>
    </row>
    <row r="452" spans="1:7" x14ac:dyDescent="0.3">
      <c r="A452" s="22" t="s">
        <v>1842</v>
      </c>
      <c r="B452" s="39" t="s">
        <v>88</v>
      </c>
      <c r="C452" s="98">
        <f>SUM(C428:C451)</f>
        <v>0</v>
      </c>
      <c r="D452" s="46">
        <f>SUM(D428:D451)</f>
        <v>0</v>
      </c>
      <c r="E452" s="87"/>
      <c r="F452" s="111">
        <f>SUM(F428:F451)</f>
        <v>0</v>
      </c>
      <c r="G452" s="111">
        <f>SUM(G428:G451)</f>
        <v>0</v>
      </c>
    </row>
    <row r="453" spans="1:7" ht="15" customHeight="1" x14ac:dyDescent="0.3">
      <c r="A453" s="41"/>
      <c r="B453" s="41" t="s">
        <v>1843</v>
      </c>
      <c r="C453" s="41" t="s">
        <v>599</v>
      </c>
      <c r="D453" s="41" t="s">
        <v>600</v>
      </c>
      <c r="E453" s="41"/>
      <c r="F453" s="41" t="s">
        <v>430</v>
      </c>
      <c r="G453" s="41" t="s">
        <v>601</v>
      </c>
    </row>
    <row r="454" spans="1:7" x14ac:dyDescent="0.3">
      <c r="A454" s="22" t="s">
        <v>1582</v>
      </c>
      <c r="B454" s="22" t="s">
        <v>632</v>
      </c>
      <c r="C454" s="93" t="s">
        <v>767</v>
      </c>
      <c r="G454" s="22"/>
    </row>
    <row r="455" spans="1:7" x14ac:dyDescent="0.3">
      <c r="G455" s="22"/>
    </row>
    <row r="456" spans="1:7" x14ac:dyDescent="0.3">
      <c r="B456" s="39" t="s">
        <v>633</v>
      </c>
      <c r="G456" s="22"/>
    </row>
    <row r="457" spans="1:7" x14ac:dyDescent="0.3">
      <c r="A457" s="22" t="s">
        <v>1583</v>
      </c>
      <c r="B457" s="22" t="s">
        <v>635</v>
      </c>
      <c r="C457" s="182" t="s">
        <v>767</v>
      </c>
      <c r="D457" s="182" t="s">
        <v>767</v>
      </c>
      <c r="F457" s="102" t="str">
        <f>IF($C$465=0,"",IF(C457="[for completion]","",C457/$C$465))</f>
        <v/>
      </c>
      <c r="G457" s="102" t="str">
        <f>IF($D$465=0,"",IF(D457="[for completion]","",D457/$D$465))</f>
        <v/>
      </c>
    </row>
    <row r="458" spans="1:7" x14ac:dyDescent="0.3">
      <c r="A458" s="22" t="s">
        <v>1584</v>
      </c>
      <c r="B458" s="22" t="s">
        <v>637</v>
      </c>
      <c r="C458" s="182" t="s">
        <v>767</v>
      </c>
      <c r="D458" s="182" t="s">
        <v>767</v>
      </c>
      <c r="F458" s="102" t="str">
        <f t="shared" ref="F458:F471" si="20">IF($C$465=0,"",IF(C458="[for completion]","",C458/$C$465))</f>
        <v/>
      </c>
      <c r="G458" s="102" t="str">
        <f t="shared" ref="G458:G471" si="21">IF($D$465=0,"",IF(D458="[for completion]","",D458/$D$465))</f>
        <v/>
      </c>
    </row>
    <row r="459" spans="1:7" x14ac:dyDescent="0.3">
      <c r="A459" s="22" t="s">
        <v>1585</v>
      </c>
      <c r="B459" s="22" t="s">
        <v>639</v>
      </c>
      <c r="C459" s="182" t="s">
        <v>767</v>
      </c>
      <c r="D459" s="182" t="s">
        <v>767</v>
      </c>
      <c r="F459" s="102" t="str">
        <f t="shared" si="20"/>
        <v/>
      </c>
      <c r="G459" s="102" t="str">
        <f t="shared" si="21"/>
        <v/>
      </c>
    </row>
    <row r="460" spans="1:7" x14ac:dyDescent="0.3">
      <c r="A460" s="22" t="s">
        <v>1586</v>
      </c>
      <c r="B460" s="22" t="s">
        <v>641</v>
      </c>
      <c r="C460" s="182" t="s">
        <v>767</v>
      </c>
      <c r="D460" s="182" t="s">
        <v>767</v>
      </c>
      <c r="F460" s="102" t="str">
        <f t="shared" si="20"/>
        <v/>
      </c>
      <c r="G460" s="102" t="str">
        <f t="shared" si="21"/>
        <v/>
      </c>
    </row>
    <row r="461" spans="1:7" x14ac:dyDescent="0.3">
      <c r="A461" s="22" t="s">
        <v>1587</v>
      </c>
      <c r="B461" s="22" t="s">
        <v>643</v>
      </c>
      <c r="C461" s="182" t="s">
        <v>767</v>
      </c>
      <c r="D461" s="182" t="s">
        <v>767</v>
      </c>
      <c r="F461" s="102" t="str">
        <f t="shared" si="20"/>
        <v/>
      </c>
      <c r="G461" s="102" t="str">
        <f t="shared" si="21"/>
        <v/>
      </c>
    </row>
    <row r="462" spans="1:7" x14ac:dyDescent="0.3">
      <c r="A462" s="22" t="s">
        <v>1588</v>
      </c>
      <c r="B462" s="22" t="s">
        <v>645</v>
      </c>
      <c r="C462" s="182" t="s">
        <v>767</v>
      </c>
      <c r="D462" s="182" t="s">
        <v>767</v>
      </c>
      <c r="F462" s="102" t="str">
        <f t="shared" si="20"/>
        <v/>
      </c>
      <c r="G462" s="102" t="str">
        <f t="shared" si="21"/>
        <v/>
      </c>
    </row>
    <row r="463" spans="1:7" x14ac:dyDescent="0.3">
      <c r="A463" s="22" t="s">
        <v>1589</v>
      </c>
      <c r="B463" s="22" t="s">
        <v>647</v>
      </c>
      <c r="C463" s="182" t="s">
        <v>767</v>
      </c>
      <c r="D463" s="182" t="s">
        <v>767</v>
      </c>
      <c r="F463" s="102" t="str">
        <f t="shared" si="20"/>
        <v/>
      </c>
      <c r="G463" s="102" t="str">
        <f t="shared" si="21"/>
        <v/>
      </c>
    </row>
    <row r="464" spans="1:7" x14ac:dyDescent="0.3">
      <c r="A464" s="22" t="s">
        <v>1590</v>
      </c>
      <c r="B464" s="22" t="s">
        <v>649</v>
      </c>
      <c r="C464" s="182" t="s">
        <v>767</v>
      </c>
      <c r="D464" s="182" t="s">
        <v>767</v>
      </c>
      <c r="F464" s="102" t="str">
        <f t="shared" si="20"/>
        <v/>
      </c>
      <c r="G464" s="102" t="str">
        <f t="shared" si="21"/>
        <v/>
      </c>
    </row>
    <row r="465" spans="1:7" x14ac:dyDescent="0.3">
      <c r="A465" s="22" t="s">
        <v>1591</v>
      </c>
      <c r="B465" s="48" t="s">
        <v>88</v>
      </c>
      <c r="C465" s="96">
        <f>SUM(C457:C464)</f>
        <v>0</v>
      </c>
      <c r="D465" s="97">
        <f>SUM(D457:D464)</f>
        <v>0</v>
      </c>
      <c r="F465" s="93">
        <f>SUM(F457:F464)</f>
        <v>0</v>
      </c>
      <c r="G465" s="93">
        <f>SUM(G457:G464)</f>
        <v>0</v>
      </c>
    </row>
    <row r="466" spans="1:7" outlineLevel="1" x14ac:dyDescent="0.3">
      <c r="A466" s="22" t="s">
        <v>1592</v>
      </c>
      <c r="B466" s="50" t="s">
        <v>652</v>
      </c>
      <c r="C466" s="96"/>
      <c r="D466" s="97"/>
      <c r="F466" s="102" t="str">
        <f t="shared" si="20"/>
        <v/>
      </c>
      <c r="G466" s="102" t="str">
        <f t="shared" si="21"/>
        <v/>
      </c>
    </row>
    <row r="467" spans="1:7" outlineLevel="1" x14ac:dyDescent="0.3">
      <c r="A467" s="22" t="s">
        <v>1593</v>
      </c>
      <c r="B467" s="50" t="s">
        <v>654</v>
      </c>
      <c r="C467" s="96"/>
      <c r="D467" s="97"/>
      <c r="F467" s="102" t="str">
        <f t="shared" si="20"/>
        <v/>
      </c>
      <c r="G467" s="102" t="str">
        <f t="shared" si="21"/>
        <v/>
      </c>
    </row>
    <row r="468" spans="1:7" outlineLevel="1" x14ac:dyDescent="0.3">
      <c r="A468" s="22" t="s">
        <v>1594</v>
      </c>
      <c r="B468" s="50" t="s">
        <v>656</v>
      </c>
      <c r="C468" s="96"/>
      <c r="D468" s="97"/>
      <c r="F468" s="102" t="str">
        <f t="shared" si="20"/>
        <v/>
      </c>
      <c r="G468" s="102" t="str">
        <f t="shared" si="21"/>
        <v/>
      </c>
    </row>
    <row r="469" spans="1:7" outlineLevel="1" x14ac:dyDescent="0.3">
      <c r="A469" s="22" t="s">
        <v>1595</v>
      </c>
      <c r="B469" s="50" t="s">
        <v>658</v>
      </c>
      <c r="C469" s="96"/>
      <c r="D469" s="97"/>
      <c r="F469" s="102" t="str">
        <f t="shared" si="20"/>
        <v/>
      </c>
      <c r="G469" s="102" t="str">
        <f t="shared" si="21"/>
        <v/>
      </c>
    </row>
    <row r="470" spans="1:7" outlineLevel="1" x14ac:dyDescent="0.3">
      <c r="A470" s="22" t="s">
        <v>1596</v>
      </c>
      <c r="B470" s="50" t="s">
        <v>660</v>
      </c>
      <c r="C470" s="96"/>
      <c r="D470" s="97"/>
      <c r="F470" s="102" t="str">
        <f t="shared" si="20"/>
        <v/>
      </c>
      <c r="G470" s="102" t="str">
        <f t="shared" si="21"/>
        <v/>
      </c>
    </row>
    <row r="471" spans="1:7" outlineLevel="1" x14ac:dyDescent="0.3">
      <c r="A471" s="22" t="s">
        <v>1597</v>
      </c>
      <c r="B471" s="50" t="s">
        <v>662</v>
      </c>
      <c r="C471" s="96"/>
      <c r="D471" s="97"/>
      <c r="F471" s="102" t="str">
        <f t="shared" si="20"/>
        <v/>
      </c>
      <c r="G471" s="102" t="str">
        <f t="shared" si="21"/>
        <v/>
      </c>
    </row>
    <row r="472" spans="1:7" outlineLevel="1" x14ac:dyDescent="0.3">
      <c r="A472" s="22" t="s">
        <v>1598</v>
      </c>
      <c r="B472" s="50"/>
      <c r="F472" s="47"/>
      <c r="G472" s="47"/>
    </row>
    <row r="473" spans="1:7" outlineLevel="1" x14ac:dyDescent="0.3">
      <c r="A473" s="22" t="s">
        <v>1599</v>
      </c>
      <c r="B473" s="50"/>
      <c r="F473" s="47"/>
      <c r="G473" s="47"/>
    </row>
    <row r="474" spans="1:7" outlineLevel="1" x14ac:dyDescent="0.3">
      <c r="A474" s="22" t="s">
        <v>1600</v>
      </c>
      <c r="B474" s="50"/>
      <c r="F474" s="87"/>
      <c r="G474" s="87"/>
    </row>
    <row r="475" spans="1:7" ht="15" customHeight="1" x14ac:dyDescent="0.3">
      <c r="A475" s="41"/>
      <c r="B475" s="41" t="s">
        <v>1911</v>
      </c>
      <c r="C475" s="41" t="s">
        <v>599</v>
      </c>
      <c r="D475" s="41" t="s">
        <v>600</v>
      </c>
      <c r="E475" s="41"/>
      <c r="F475" s="41" t="s">
        <v>430</v>
      </c>
      <c r="G475" s="41" t="s">
        <v>601</v>
      </c>
    </row>
    <row r="476" spans="1:7" x14ac:dyDescent="0.3">
      <c r="A476" s="22" t="s">
        <v>1689</v>
      </c>
      <c r="B476" s="22" t="s">
        <v>632</v>
      </c>
      <c r="C476" s="182" t="s">
        <v>767</v>
      </c>
      <c r="G476" s="22"/>
    </row>
    <row r="477" spans="1:7" x14ac:dyDescent="0.3">
      <c r="G477" s="22"/>
    </row>
    <row r="478" spans="1:7" x14ac:dyDescent="0.3">
      <c r="B478" s="39" t="s">
        <v>633</v>
      </c>
      <c r="G478" s="22"/>
    </row>
    <row r="479" spans="1:7" x14ac:dyDescent="0.3">
      <c r="A479" s="22" t="s">
        <v>1690</v>
      </c>
      <c r="B479" s="22" t="s">
        <v>635</v>
      </c>
      <c r="C479" s="182" t="s">
        <v>767</v>
      </c>
      <c r="D479" s="182" t="s">
        <v>767</v>
      </c>
      <c r="F479" s="102" t="str">
        <f>IF($C$487=0,"",IF(C479="[Mark as ND1 if not relevant]","",C479/$C$487))</f>
        <v/>
      </c>
      <c r="G479" s="102" t="str">
        <f>IF($D$487=0,"",IF(D479="[Mark as ND1 if not relevant]","",D479/$D$487))</f>
        <v/>
      </c>
    </row>
    <row r="480" spans="1:7" x14ac:dyDescent="0.3">
      <c r="A480" s="22" t="s">
        <v>1691</v>
      </c>
      <c r="B480" s="22" t="s">
        <v>637</v>
      </c>
      <c r="C480" s="182" t="s">
        <v>767</v>
      </c>
      <c r="D480" s="182" t="s">
        <v>767</v>
      </c>
      <c r="F480" s="102" t="str">
        <f t="shared" ref="F480:F486" si="22">IF($C$487=0,"",IF(C480="[Mark as ND1 if not relevant]","",C480/$C$487))</f>
        <v/>
      </c>
      <c r="G480" s="102" t="str">
        <f t="shared" ref="G480:G486" si="23">IF($D$487=0,"",IF(D480="[Mark as ND1 if not relevant]","",D480/$D$487))</f>
        <v/>
      </c>
    </row>
    <row r="481" spans="1:7" x14ac:dyDescent="0.3">
      <c r="A481" s="22" t="s">
        <v>1692</v>
      </c>
      <c r="B481" s="22" t="s">
        <v>639</v>
      </c>
      <c r="C481" s="182" t="s">
        <v>767</v>
      </c>
      <c r="D481" s="182" t="s">
        <v>767</v>
      </c>
      <c r="F481" s="102" t="str">
        <f t="shared" si="22"/>
        <v/>
      </c>
      <c r="G481" s="102" t="str">
        <f t="shared" si="23"/>
        <v/>
      </c>
    </row>
    <row r="482" spans="1:7" x14ac:dyDescent="0.3">
      <c r="A482" s="22" t="s">
        <v>1693</v>
      </c>
      <c r="B482" s="22" t="s">
        <v>641</v>
      </c>
      <c r="C482" s="182" t="s">
        <v>767</v>
      </c>
      <c r="D482" s="182" t="s">
        <v>767</v>
      </c>
      <c r="F482" s="102" t="str">
        <f t="shared" si="22"/>
        <v/>
      </c>
      <c r="G482" s="102" t="str">
        <f t="shared" si="23"/>
        <v/>
      </c>
    </row>
    <row r="483" spans="1:7" x14ac:dyDescent="0.3">
      <c r="A483" s="22" t="s">
        <v>1694</v>
      </c>
      <c r="B483" s="22" t="s">
        <v>643</v>
      </c>
      <c r="C483" s="182" t="s">
        <v>767</v>
      </c>
      <c r="D483" s="182" t="s">
        <v>767</v>
      </c>
      <c r="F483" s="102" t="str">
        <f t="shared" si="22"/>
        <v/>
      </c>
      <c r="G483" s="102" t="str">
        <f t="shared" si="23"/>
        <v/>
      </c>
    </row>
    <row r="484" spans="1:7" x14ac:dyDescent="0.3">
      <c r="A484" s="22" t="s">
        <v>1695</v>
      </c>
      <c r="B484" s="22" t="s">
        <v>645</v>
      </c>
      <c r="C484" s="182" t="s">
        <v>767</v>
      </c>
      <c r="D484" s="182" t="s">
        <v>767</v>
      </c>
      <c r="F484" s="102" t="str">
        <f t="shared" si="22"/>
        <v/>
      </c>
      <c r="G484" s="102" t="str">
        <f t="shared" si="23"/>
        <v/>
      </c>
    </row>
    <row r="485" spans="1:7" x14ac:dyDescent="0.3">
      <c r="A485" s="22" t="s">
        <v>1696</v>
      </c>
      <c r="B485" s="22" t="s">
        <v>647</v>
      </c>
      <c r="C485" s="182" t="s">
        <v>767</v>
      </c>
      <c r="D485" s="182" t="s">
        <v>767</v>
      </c>
      <c r="F485" s="102" t="str">
        <f t="shared" si="22"/>
        <v/>
      </c>
      <c r="G485" s="102" t="str">
        <f t="shared" si="23"/>
        <v/>
      </c>
    </row>
    <row r="486" spans="1:7" x14ac:dyDescent="0.3">
      <c r="A486" s="22" t="s">
        <v>1697</v>
      </c>
      <c r="B486" s="22" t="s">
        <v>649</v>
      </c>
      <c r="C486" s="182" t="s">
        <v>767</v>
      </c>
      <c r="D486" s="182" t="s">
        <v>767</v>
      </c>
      <c r="F486" s="102" t="str">
        <f t="shared" si="22"/>
        <v/>
      </c>
      <c r="G486" s="102" t="str">
        <f t="shared" si="23"/>
        <v/>
      </c>
    </row>
    <row r="487" spans="1:7" x14ac:dyDescent="0.3">
      <c r="A487" s="22" t="s">
        <v>1698</v>
      </c>
      <c r="B487" s="48" t="s">
        <v>88</v>
      </c>
      <c r="C487" s="96">
        <f>SUM(C479:C486)</f>
        <v>0</v>
      </c>
      <c r="D487" s="97">
        <f>SUM(D479:D486)</f>
        <v>0</v>
      </c>
      <c r="F487" s="93">
        <f>SUM(F479:F486)</f>
        <v>0</v>
      </c>
      <c r="G487" s="93">
        <f>SUM(G479:G486)</f>
        <v>0</v>
      </c>
    </row>
    <row r="488" spans="1:7" outlineLevel="1" x14ac:dyDescent="0.3">
      <c r="A488" s="22" t="s">
        <v>1699</v>
      </c>
      <c r="B488" s="50" t="s">
        <v>652</v>
      </c>
      <c r="C488" s="96"/>
      <c r="D488" s="97"/>
      <c r="F488" s="102" t="str">
        <f t="shared" ref="F488:F493" si="24">IF($C$487=0,"",IF(C488="[for completion]","",C488/$C$487))</f>
        <v/>
      </c>
      <c r="G488" s="102" t="str">
        <f t="shared" ref="G488:G493" si="25">IF($D$487=0,"",IF(D488="[for completion]","",D488/$D$487))</f>
        <v/>
      </c>
    </row>
    <row r="489" spans="1:7" outlineLevel="1" x14ac:dyDescent="0.3">
      <c r="A489" s="22" t="s">
        <v>1700</v>
      </c>
      <c r="B489" s="50" t="s">
        <v>654</v>
      </c>
      <c r="C489" s="96"/>
      <c r="D489" s="97"/>
      <c r="F489" s="102" t="str">
        <f t="shared" si="24"/>
        <v/>
      </c>
      <c r="G489" s="102" t="str">
        <f t="shared" si="25"/>
        <v/>
      </c>
    </row>
    <row r="490" spans="1:7" outlineLevel="1" x14ac:dyDescent="0.3">
      <c r="A490" s="22" t="s">
        <v>1701</v>
      </c>
      <c r="B490" s="50" t="s">
        <v>656</v>
      </c>
      <c r="C490" s="96"/>
      <c r="D490" s="97"/>
      <c r="F490" s="102" t="str">
        <f t="shared" si="24"/>
        <v/>
      </c>
      <c r="G490" s="102" t="str">
        <f t="shared" si="25"/>
        <v/>
      </c>
    </row>
    <row r="491" spans="1:7" outlineLevel="1" x14ac:dyDescent="0.3">
      <c r="A491" s="22" t="s">
        <v>1702</v>
      </c>
      <c r="B491" s="50" t="s">
        <v>658</v>
      </c>
      <c r="C491" s="96"/>
      <c r="D491" s="97"/>
      <c r="F491" s="102" t="str">
        <f t="shared" si="24"/>
        <v/>
      </c>
      <c r="G491" s="102" t="str">
        <f t="shared" si="25"/>
        <v/>
      </c>
    </row>
    <row r="492" spans="1:7" outlineLevel="1" x14ac:dyDescent="0.3">
      <c r="A492" s="22" t="s">
        <v>1703</v>
      </c>
      <c r="B492" s="50" t="s">
        <v>660</v>
      </c>
      <c r="C492" s="96"/>
      <c r="D492" s="97"/>
      <c r="F492" s="102" t="str">
        <f t="shared" si="24"/>
        <v/>
      </c>
      <c r="G492" s="102" t="str">
        <f t="shared" si="25"/>
        <v/>
      </c>
    </row>
    <row r="493" spans="1:7" outlineLevel="1" x14ac:dyDescent="0.3">
      <c r="A493" s="22" t="s">
        <v>1704</v>
      </c>
      <c r="B493" s="50" t="s">
        <v>662</v>
      </c>
      <c r="C493" s="96"/>
      <c r="D493" s="97"/>
      <c r="F493" s="102" t="str">
        <f t="shared" si="24"/>
        <v/>
      </c>
      <c r="G493" s="102" t="str">
        <f t="shared" si="25"/>
        <v/>
      </c>
    </row>
    <row r="494" spans="1:7" outlineLevel="1" x14ac:dyDescent="0.3">
      <c r="A494" s="22" t="s">
        <v>1705</v>
      </c>
      <c r="B494" s="50"/>
      <c r="F494" s="102"/>
      <c r="G494" s="102"/>
    </row>
    <row r="495" spans="1:7" outlineLevel="1" x14ac:dyDescent="0.3">
      <c r="A495" s="22" t="s">
        <v>1706</v>
      </c>
      <c r="B495" s="50"/>
      <c r="F495" s="102"/>
      <c r="G495" s="102"/>
    </row>
    <row r="496" spans="1:7" outlineLevel="1" x14ac:dyDescent="0.3">
      <c r="A496" s="22" t="s">
        <v>1707</v>
      </c>
      <c r="B496" s="50"/>
      <c r="F496" s="102"/>
      <c r="G496" s="93"/>
    </row>
    <row r="497" spans="1:7" ht="15" customHeight="1" x14ac:dyDescent="0.3">
      <c r="A497" s="41"/>
      <c r="B497" s="41" t="s">
        <v>1912</v>
      </c>
      <c r="C497" s="41" t="s">
        <v>718</v>
      </c>
      <c r="D497" s="41"/>
      <c r="E497" s="41"/>
      <c r="F497" s="41"/>
      <c r="G497" s="44"/>
    </row>
    <row r="498" spans="1:7" x14ac:dyDescent="0.3">
      <c r="A498" s="22" t="s">
        <v>1970</v>
      </c>
      <c r="B498" s="39" t="s">
        <v>719</v>
      </c>
      <c r="C498" s="182" t="s">
        <v>767</v>
      </c>
      <c r="G498" s="22"/>
    </row>
    <row r="499" spans="1:7" x14ac:dyDescent="0.3">
      <c r="A499" s="22" t="s">
        <v>1971</v>
      </c>
      <c r="B499" s="39" t="s">
        <v>720</v>
      </c>
      <c r="C499" s="182" t="s">
        <v>767</v>
      </c>
      <c r="G499" s="22"/>
    </row>
    <row r="500" spans="1:7" x14ac:dyDescent="0.3">
      <c r="A500" s="22" t="s">
        <v>1972</v>
      </c>
      <c r="B500" s="39" t="s">
        <v>721</v>
      </c>
      <c r="C500" s="182" t="s">
        <v>767</v>
      </c>
      <c r="G500" s="22"/>
    </row>
    <row r="501" spans="1:7" x14ac:dyDescent="0.3">
      <c r="A501" s="22" t="s">
        <v>1973</v>
      </c>
      <c r="B501" s="39" t="s">
        <v>722</v>
      </c>
      <c r="C501" s="182" t="s">
        <v>767</v>
      </c>
      <c r="G501" s="22"/>
    </row>
    <row r="502" spans="1:7" x14ac:dyDescent="0.3">
      <c r="A502" s="22" t="s">
        <v>1974</v>
      </c>
      <c r="B502" s="39" t="s">
        <v>723</v>
      </c>
      <c r="C502" s="182" t="s">
        <v>767</v>
      </c>
      <c r="G502" s="22"/>
    </row>
    <row r="503" spans="1:7" x14ac:dyDescent="0.3">
      <c r="A503" s="22" t="s">
        <v>1975</v>
      </c>
      <c r="B503" s="39" t="s">
        <v>724</v>
      </c>
      <c r="C503" s="182" t="s">
        <v>767</v>
      </c>
      <c r="G503" s="22"/>
    </row>
    <row r="504" spans="1:7" x14ac:dyDescent="0.3">
      <c r="A504" s="22" t="s">
        <v>1976</v>
      </c>
      <c r="B504" s="39" t="s">
        <v>725</v>
      </c>
      <c r="C504" s="182" t="s">
        <v>767</v>
      </c>
      <c r="G504" s="22"/>
    </row>
    <row r="505" spans="1:7" x14ac:dyDescent="0.3">
      <c r="A505" s="22" t="s">
        <v>1977</v>
      </c>
      <c r="B505" s="39" t="s">
        <v>1722</v>
      </c>
      <c r="C505" s="182" t="s">
        <v>767</v>
      </c>
      <c r="G505" s="22"/>
    </row>
    <row r="506" spans="1:7" x14ac:dyDescent="0.3">
      <c r="A506" s="22" t="s">
        <v>1978</v>
      </c>
      <c r="B506" s="39" t="s">
        <v>1723</v>
      </c>
      <c r="C506" s="182" t="s">
        <v>767</v>
      </c>
      <c r="G506" s="22"/>
    </row>
    <row r="507" spans="1:7" x14ac:dyDescent="0.3">
      <c r="A507" s="22" t="s">
        <v>1979</v>
      </c>
      <c r="B507" s="39" t="s">
        <v>1724</v>
      </c>
      <c r="C507" s="182" t="s">
        <v>767</v>
      </c>
      <c r="G507" s="22"/>
    </row>
    <row r="508" spans="1:7" x14ac:dyDescent="0.3">
      <c r="A508" s="22" t="s">
        <v>1980</v>
      </c>
      <c r="B508" s="39" t="s">
        <v>726</v>
      </c>
      <c r="C508" s="182" t="s">
        <v>767</v>
      </c>
      <c r="G508" s="22"/>
    </row>
    <row r="509" spans="1:7" x14ac:dyDescent="0.3">
      <c r="A509" s="22" t="s">
        <v>1981</v>
      </c>
      <c r="B509" s="39" t="s">
        <v>2290</v>
      </c>
      <c r="C509" s="182" t="s">
        <v>767</v>
      </c>
      <c r="G509" s="22"/>
    </row>
    <row r="510" spans="1:7" x14ac:dyDescent="0.3">
      <c r="A510" s="22" t="s">
        <v>1982</v>
      </c>
      <c r="B510" s="39" t="s">
        <v>86</v>
      </c>
      <c r="C510" s="182" t="s">
        <v>767</v>
      </c>
      <c r="G510" s="22"/>
    </row>
    <row r="511" spans="1:7" outlineLevel="1" x14ac:dyDescent="0.3">
      <c r="A511" s="22" t="s">
        <v>1983</v>
      </c>
      <c r="B511" s="50" t="s">
        <v>1725</v>
      </c>
      <c r="C511" s="93"/>
      <c r="G511" s="22"/>
    </row>
    <row r="512" spans="1:7" outlineLevel="1" x14ac:dyDescent="0.3">
      <c r="A512" s="22" t="s">
        <v>1984</v>
      </c>
      <c r="B512" s="50" t="s">
        <v>90</v>
      </c>
      <c r="C512" s="93"/>
      <c r="G512" s="22"/>
    </row>
    <row r="513" spans="1:7" outlineLevel="1" x14ac:dyDescent="0.3">
      <c r="A513" s="22" t="s">
        <v>1985</v>
      </c>
      <c r="B513" s="50" t="s">
        <v>90</v>
      </c>
      <c r="C513" s="93"/>
      <c r="G513" s="22"/>
    </row>
    <row r="514" spans="1:7" outlineLevel="1" x14ac:dyDescent="0.3">
      <c r="A514" s="22" t="s">
        <v>1986</v>
      </c>
      <c r="B514" s="50" t="s">
        <v>90</v>
      </c>
      <c r="C514" s="93"/>
      <c r="G514" s="22"/>
    </row>
    <row r="515" spans="1:7" outlineLevel="1" x14ac:dyDescent="0.3">
      <c r="A515" s="22" t="s">
        <v>1987</v>
      </c>
      <c r="B515" s="50" t="s">
        <v>90</v>
      </c>
      <c r="C515" s="93"/>
      <c r="G515" s="22"/>
    </row>
    <row r="516" spans="1:7" outlineLevel="1" x14ac:dyDescent="0.3">
      <c r="A516" s="22" t="s">
        <v>1988</v>
      </c>
      <c r="B516" s="50" t="s">
        <v>90</v>
      </c>
      <c r="C516" s="93"/>
      <c r="G516" s="22"/>
    </row>
    <row r="517" spans="1:7" outlineLevel="1" x14ac:dyDescent="0.3">
      <c r="A517" s="22" t="s">
        <v>1989</v>
      </c>
      <c r="B517" s="50" t="s">
        <v>90</v>
      </c>
      <c r="C517" s="93"/>
      <c r="G517" s="22"/>
    </row>
    <row r="518" spans="1:7" outlineLevel="1" x14ac:dyDescent="0.3">
      <c r="A518" s="22" t="s">
        <v>1990</v>
      </c>
      <c r="B518" s="50" t="s">
        <v>90</v>
      </c>
      <c r="C518" s="93"/>
      <c r="G518" s="22"/>
    </row>
    <row r="519" spans="1:7" outlineLevel="1" x14ac:dyDescent="0.3">
      <c r="A519" s="22" t="s">
        <v>1991</v>
      </c>
      <c r="B519" s="50" t="s">
        <v>90</v>
      </c>
      <c r="C519" s="93"/>
      <c r="G519" s="22"/>
    </row>
    <row r="520" spans="1:7" outlineLevel="1" x14ac:dyDescent="0.3">
      <c r="A520" s="22" t="s">
        <v>1992</v>
      </c>
      <c r="B520" s="50" t="s">
        <v>90</v>
      </c>
      <c r="C520" s="93"/>
      <c r="G520" s="22"/>
    </row>
    <row r="521" spans="1:7" outlineLevel="1" x14ac:dyDescent="0.3">
      <c r="A521" s="22" t="s">
        <v>1993</v>
      </c>
      <c r="B521" s="50" t="s">
        <v>90</v>
      </c>
      <c r="C521" s="93"/>
      <c r="G521" s="22"/>
    </row>
    <row r="522" spans="1:7" outlineLevel="1" x14ac:dyDescent="0.3">
      <c r="A522" s="22" t="s">
        <v>1994</v>
      </c>
      <c r="B522" s="50" t="s">
        <v>90</v>
      </c>
      <c r="C522" s="93"/>
    </row>
    <row r="523" spans="1:7" outlineLevel="1" x14ac:dyDescent="0.3">
      <c r="A523" s="22" t="s">
        <v>1995</v>
      </c>
      <c r="B523" s="50" t="s">
        <v>90</v>
      </c>
      <c r="C523" s="93"/>
    </row>
    <row r="524" spans="1:7" outlineLevel="1" x14ac:dyDescent="0.3">
      <c r="A524" s="22" t="s">
        <v>1996</v>
      </c>
      <c r="B524" s="50" t="s">
        <v>90</v>
      </c>
      <c r="C524" s="93"/>
    </row>
    <row r="525" spans="1:7" customFormat="1" x14ac:dyDescent="0.3">
      <c r="A525" s="101"/>
      <c r="B525" s="101" t="s">
        <v>1997</v>
      </c>
      <c r="C525" s="41" t="s">
        <v>58</v>
      </c>
      <c r="D525" s="41" t="s">
        <v>1159</v>
      </c>
      <c r="E525" s="41"/>
      <c r="F525" s="41" t="s">
        <v>430</v>
      </c>
      <c r="G525" s="41" t="s">
        <v>1467</v>
      </c>
    </row>
    <row r="526" spans="1:7" customFormat="1" x14ac:dyDescent="0.3">
      <c r="A526" s="22" t="s">
        <v>2063</v>
      </c>
      <c r="B526" s="39" t="s">
        <v>522</v>
      </c>
      <c r="C526" s="182" t="s">
        <v>767</v>
      </c>
      <c r="D526" s="182" t="s">
        <v>767</v>
      </c>
      <c r="E526" s="28"/>
      <c r="F526" s="102" t="str">
        <f>IF($C$544=0,"",IF(C526="[for completion]","",IF(C526="","",C526/$C$544)))</f>
        <v/>
      </c>
      <c r="G526" s="102" t="str">
        <f>IF($D$544=0,"",IF(D526="[for completion]","",IF(D526="","",D526/$D$544)))</f>
        <v/>
      </c>
    </row>
    <row r="527" spans="1:7" customFormat="1" x14ac:dyDescent="0.3">
      <c r="A527" s="22" t="s">
        <v>2064</v>
      </c>
      <c r="B527" s="39" t="s">
        <v>522</v>
      </c>
      <c r="C527" s="182" t="s">
        <v>767</v>
      </c>
      <c r="D527" s="182" t="s">
        <v>767</v>
      </c>
      <c r="E527" s="28"/>
      <c r="F527" s="102" t="str">
        <f t="shared" ref="F527:F543" si="26">IF($C$544=0,"",IF(C527="[for completion]","",IF(C527="","",C527/$C$544)))</f>
        <v/>
      </c>
      <c r="G527" s="102" t="str">
        <f t="shared" ref="G527:G543" si="27">IF($D$544=0,"",IF(D527="[for completion]","",IF(D527="","",D527/$D$544)))</f>
        <v/>
      </c>
    </row>
    <row r="528" spans="1:7" customFormat="1" x14ac:dyDescent="0.3">
      <c r="A528" s="22" t="s">
        <v>2065</v>
      </c>
      <c r="B528" s="39" t="s">
        <v>522</v>
      </c>
      <c r="C528" s="182" t="s">
        <v>767</v>
      </c>
      <c r="D528" s="182" t="s">
        <v>767</v>
      </c>
      <c r="E528" s="28"/>
      <c r="F528" s="102" t="str">
        <f t="shared" si="26"/>
        <v/>
      </c>
      <c r="G528" s="102" t="str">
        <f t="shared" si="27"/>
        <v/>
      </c>
    </row>
    <row r="529" spans="1:7" customFormat="1" x14ac:dyDescent="0.3">
      <c r="A529" s="22" t="s">
        <v>2066</v>
      </c>
      <c r="B529" s="39" t="s">
        <v>522</v>
      </c>
      <c r="C529" s="182" t="s">
        <v>767</v>
      </c>
      <c r="D529" s="182" t="s">
        <v>767</v>
      </c>
      <c r="E529" s="28"/>
      <c r="F529" s="102" t="str">
        <f t="shared" si="26"/>
        <v/>
      </c>
      <c r="G529" s="102" t="str">
        <f t="shared" si="27"/>
        <v/>
      </c>
    </row>
    <row r="530" spans="1:7" customFormat="1" x14ac:dyDescent="0.3">
      <c r="A530" s="22" t="s">
        <v>2067</v>
      </c>
      <c r="B530" s="39" t="s">
        <v>522</v>
      </c>
      <c r="C530" s="182" t="s">
        <v>767</v>
      </c>
      <c r="D530" s="182" t="s">
        <v>767</v>
      </c>
      <c r="E530" s="28"/>
      <c r="F530" s="102" t="str">
        <f t="shared" si="26"/>
        <v/>
      </c>
      <c r="G530" s="102" t="str">
        <f t="shared" si="27"/>
        <v/>
      </c>
    </row>
    <row r="531" spans="1:7" customFormat="1" x14ac:dyDescent="0.3">
      <c r="A531" s="22" t="s">
        <v>2068</v>
      </c>
      <c r="B531" s="39" t="s">
        <v>522</v>
      </c>
      <c r="C531" s="182" t="s">
        <v>767</v>
      </c>
      <c r="D531" s="182" t="s">
        <v>767</v>
      </c>
      <c r="E531" s="28"/>
      <c r="F531" s="102" t="str">
        <f t="shared" si="26"/>
        <v/>
      </c>
      <c r="G531" s="102" t="str">
        <f t="shared" si="27"/>
        <v/>
      </c>
    </row>
    <row r="532" spans="1:7" customFormat="1" x14ac:dyDescent="0.3">
      <c r="A532" s="22" t="s">
        <v>2069</v>
      </c>
      <c r="B532" s="39" t="s">
        <v>522</v>
      </c>
      <c r="C532" s="182" t="s">
        <v>767</v>
      </c>
      <c r="D532" s="182" t="s">
        <v>767</v>
      </c>
      <c r="E532" s="28"/>
      <c r="F532" s="102" t="str">
        <f t="shared" si="26"/>
        <v/>
      </c>
      <c r="G532" s="102" t="str">
        <f t="shared" si="27"/>
        <v/>
      </c>
    </row>
    <row r="533" spans="1:7" customFormat="1" x14ac:dyDescent="0.3">
      <c r="A533" s="22" t="s">
        <v>2070</v>
      </c>
      <c r="B533" s="39" t="s">
        <v>522</v>
      </c>
      <c r="C533" s="182" t="s">
        <v>767</v>
      </c>
      <c r="D533" s="182" t="s">
        <v>767</v>
      </c>
      <c r="E533" s="28"/>
      <c r="F533" s="102" t="str">
        <f t="shared" si="26"/>
        <v/>
      </c>
      <c r="G533" s="102" t="str">
        <f t="shared" si="27"/>
        <v/>
      </c>
    </row>
    <row r="534" spans="1:7" customFormat="1" x14ac:dyDescent="0.3">
      <c r="A534" s="22" t="s">
        <v>2071</v>
      </c>
      <c r="B534" s="39" t="s">
        <v>522</v>
      </c>
      <c r="C534" s="182" t="s">
        <v>767</v>
      </c>
      <c r="D534" s="182" t="s">
        <v>767</v>
      </c>
      <c r="E534" s="28"/>
      <c r="F534" s="102" t="str">
        <f t="shared" si="26"/>
        <v/>
      </c>
      <c r="G534" s="102" t="str">
        <f t="shared" si="27"/>
        <v/>
      </c>
    </row>
    <row r="535" spans="1:7" customFormat="1" x14ac:dyDescent="0.3">
      <c r="A535" s="22" t="s">
        <v>2072</v>
      </c>
      <c r="B535" s="39" t="s">
        <v>522</v>
      </c>
      <c r="C535" s="182" t="s">
        <v>767</v>
      </c>
      <c r="D535" s="182" t="s">
        <v>767</v>
      </c>
      <c r="E535" s="28"/>
      <c r="F535" s="102" t="str">
        <f t="shared" si="26"/>
        <v/>
      </c>
      <c r="G535" s="102" t="str">
        <f t="shared" si="27"/>
        <v/>
      </c>
    </row>
    <row r="536" spans="1:7" customFormat="1" x14ac:dyDescent="0.3">
      <c r="A536" s="22" t="s">
        <v>2073</v>
      </c>
      <c r="B536" s="39" t="s">
        <v>522</v>
      </c>
      <c r="C536" s="182" t="s">
        <v>767</v>
      </c>
      <c r="D536" s="182" t="s">
        <v>767</v>
      </c>
      <c r="E536" s="28"/>
      <c r="F536" s="102" t="str">
        <f t="shared" si="26"/>
        <v/>
      </c>
      <c r="G536" s="102" t="str">
        <f t="shared" si="27"/>
        <v/>
      </c>
    </row>
    <row r="537" spans="1:7" customFormat="1" x14ac:dyDescent="0.3">
      <c r="A537" s="22" t="s">
        <v>2074</v>
      </c>
      <c r="B537" s="39" t="s">
        <v>522</v>
      </c>
      <c r="C537" s="182" t="s">
        <v>767</v>
      </c>
      <c r="D537" s="182" t="s">
        <v>767</v>
      </c>
      <c r="E537" s="28"/>
      <c r="F537" s="102" t="str">
        <f t="shared" si="26"/>
        <v/>
      </c>
      <c r="G537" s="102" t="str">
        <f t="shared" si="27"/>
        <v/>
      </c>
    </row>
    <row r="538" spans="1:7" customFormat="1" x14ac:dyDescent="0.3">
      <c r="A538" s="22" t="s">
        <v>2075</v>
      </c>
      <c r="B538" s="39" t="s">
        <v>522</v>
      </c>
      <c r="C538" s="182" t="s">
        <v>767</v>
      </c>
      <c r="D538" s="182" t="s">
        <v>767</v>
      </c>
      <c r="E538" s="28"/>
      <c r="F538" s="102" t="str">
        <f t="shared" si="26"/>
        <v/>
      </c>
      <c r="G538" s="102" t="str">
        <f t="shared" si="27"/>
        <v/>
      </c>
    </row>
    <row r="539" spans="1:7" customFormat="1" x14ac:dyDescent="0.3">
      <c r="A539" s="22" t="s">
        <v>2076</v>
      </c>
      <c r="B539" s="39" t="s">
        <v>522</v>
      </c>
      <c r="C539" s="182" t="s">
        <v>767</v>
      </c>
      <c r="D539" s="182" t="s">
        <v>767</v>
      </c>
      <c r="E539" s="28"/>
      <c r="F539" s="102" t="str">
        <f t="shared" si="26"/>
        <v/>
      </c>
      <c r="G539" s="102" t="str">
        <f t="shared" si="27"/>
        <v/>
      </c>
    </row>
    <row r="540" spans="1:7" customFormat="1" x14ac:dyDescent="0.3">
      <c r="A540" s="22" t="s">
        <v>2077</v>
      </c>
      <c r="B540" s="39" t="s">
        <v>522</v>
      </c>
      <c r="C540" s="182" t="s">
        <v>767</v>
      </c>
      <c r="D540" s="182" t="s">
        <v>767</v>
      </c>
      <c r="E540" s="28"/>
      <c r="F540" s="102" t="str">
        <f t="shared" si="26"/>
        <v/>
      </c>
      <c r="G540" s="102" t="str">
        <f t="shared" si="27"/>
        <v/>
      </c>
    </row>
    <row r="541" spans="1:7" customFormat="1" x14ac:dyDescent="0.3">
      <c r="A541" s="22" t="s">
        <v>2078</v>
      </c>
      <c r="B541" s="39" t="s">
        <v>522</v>
      </c>
      <c r="C541" s="182" t="s">
        <v>767</v>
      </c>
      <c r="D541" s="182" t="s">
        <v>767</v>
      </c>
      <c r="E541" s="28"/>
      <c r="F541" s="102" t="str">
        <f t="shared" si="26"/>
        <v/>
      </c>
      <c r="G541" s="102" t="str">
        <f t="shared" si="27"/>
        <v/>
      </c>
    </row>
    <row r="542" spans="1:7" customFormat="1" x14ac:dyDescent="0.3">
      <c r="A542" s="22" t="s">
        <v>2079</v>
      </c>
      <c r="B542" s="39" t="s">
        <v>522</v>
      </c>
      <c r="C542" s="182" t="s">
        <v>767</v>
      </c>
      <c r="D542" s="182" t="s">
        <v>767</v>
      </c>
      <c r="E542" s="28"/>
      <c r="F542" s="102" t="str">
        <f t="shared" si="26"/>
        <v/>
      </c>
      <c r="G542" s="102" t="str">
        <f t="shared" si="27"/>
        <v/>
      </c>
    </row>
    <row r="543" spans="1:7" customFormat="1" x14ac:dyDescent="0.3">
      <c r="A543" s="22" t="s">
        <v>2080</v>
      </c>
      <c r="B543" s="39" t="s">
        <v>1550</v>
      </c>
      <c r="C543" s="182" t="s">
        <v>767</v>
      </c>
      <c r="D543" s="182" t="s">
        <v>767</v>
      </c>
      <c r="E543" s="28"/>
      <c r="F543" s="102" t="str">
        <f t="shared" si="26"/>
        <v/>
      </c>
      <c r="G543" s="102" t="str">
        <f t="shared" si="27"/>
        <v/>
      </c>
    </row>
    <row r="544" spans="1:7" customFormat="1" x14ac:dyDescent="0.3">
      <c r="A544" s="22" t="s">
        <v>2081</v>
      </c>
      <c r="B544" s="39" t="s">
        <v>88</v>
      </c>
      <c r="C544" s="96">
        <f>SUM(C526:C543)</f>
        <v>0</v>
      </c>
      <c r="D544" s="97">
        <f>SUM(D526:D543)</f>
        <v>0</v>
      </c>
      <c r="E544" s="28"/>
      <c r="F544" s="93">
        <f>SUM(F526:F543)</f>
        <v>0</v>
      </c>
      <c r="G544" s="93">
        <f>SUM(G526:G543)</f>
        <v>0</v>
      </c>
    </row>
    <row r="545" spans="1:7" customFormat="1" x14ac:dyDescent="0.3">
      <c r="A545" s="22" t="s">
        <v>2082</v>
      </c>
      <c r="B545" s="39"/>
      <c r="C545" s="22"/>
      <c r="D545" s="22"/>
      <c r="E545" s="28"/>
      <c r="F545" s="28"/>
      <c r="G545" s="28"/>
    </row>
    <row r="546" spans="1:7" customFormat="1" x14ac:dyDescent="0.3">
      <c r="A546" s="22" t="s">
        <v>2083</v>
      </c>
      <c r="B546" s="39"/>
      <c r="C546" s="22"/>
      <c r="D546" s="22"/>
      <c r="E546" s="28"/>
      <c r="F546" s="28"/>
      <c r="G546" s="28"/>
    </row>
    <row r="547" spans="1:7" customFormat="1" x14ac:dyDescent="0.3">
      <c r="A547" s="22" t="s">
        <v>2084</v>
      </c>
      <c r="B547" s="39"/>
      <c r="C547" s="22"/>
      <c r="D547" s="22"/>
      <c r="E547" s="28"/>
      <c r="F547" s="28"/>
      <c r="G547" s="28"/>
    </row>
    <row r="548" spans="1:7" customFormat="1" x14ac:dyDescent="0.3">
      <c r="A548" s="101"/>
      <c r="B548" s="101" t="s">
        <v>1998</v>
      </c>
      <c r="C548" s="41" t="s">
        <v>58</v>
      </c>
      <c r="D548" s="41" t="s">
        <v>1159</v>
      </c>
      <c r="E548" s="41"/>
      <c r="F548" s="41" t="s">
        <v>430</v>
      </c>
      <c r="G548" s="41" t="s">
        <v>1467</v>
      </c>
    </row>
    <row r="549" spans="1:7" customFormat="1" x14ac:dyDescent="0.3">
      <c r="A549" s="22" t="s">
        <v>2085</v>
      </c>
      <c r="B549" s="39" t="s">
        <v>522</v>
      </c>
      <c r="C549" s="182" t="s">
        <v>767</v>
      </c>
      <c r="D549" s="182" t="s">
        <v>767</v>
      </c>
      <c r="E549" s="28"/>
      <c r="F549" s="102" t="str">
        <f>IF($C$567=0,"",IF(C549="[for completion]","",IF(C549="","",C549/$C$567)))</f>
        <v/>
      </c>
      <c r="G549" s="102" t="str">
        <f>IF($D$567=0,"",IF(D549="[for completion]","",IF(D549="","",D549/$D$567)))</f>
        <v/>
      </c>
    </row>
    <row r="550" spans="1:7" customFormat="1" x14ac:dyDescent="0.3">
      <c r="A550" s="22" t="s">
        <v>2086</v>
      </c>
      <c r="B550" s="39" t="s">
        <v>522</v>
      </c>
      <c r="C550" s="182" t="s">
        <v>767</v>
      </c>
      <c r="D550" s="182" t="s">
        <v>767</v>
      </c>
      <c r="E550" s="28"/>
      <c r="F550" s="102" t="str">
        <f t="shared" ref="F550:F566" si="28">IF($C$567=0,"",IF(C550="[for completion]","",IF(C550="","",C550/$C$567)))</f>
        <v/>
      </c>
      <c r="G550" s="102" t="str">
        <f t="shared" ref="G550:G566" si="29">IF($D$567=0,"",IF(D550="[for completion]","",IF(D550="","",D550/$D$567)))</f>
        <v/>
      </c>
    </row>
    <row r="551" spans="1:7" customFormat="1" x14ac:dyDescent="0.3">
      <c r="A551" s="22" t="s">
        <v>2087</v>
      </c>
      <c r="B551" s="39" t="s">
        <v>522</v>
      </c>
      <c r="C551" s="182" t="s">
        <v>767</v>
      </c>
      <c r="D551" s="182" t="s">
        <v>767</v>
      </c>
      <c r="E551" s="28"/>
      <c r="F551" s="102" t="str">
        <f t="shared" si="28"/>
        <v/>
      </c>
      <c r="G551" s="102" t="str">
        <f t="shared" si="29"/>
        <v/>
      </c>
    </row>
    <row r="552" spans="1:7" customFormat="1" x14ac:dyDescent="0.3">
      <c r="A552" s="22" t="s">
        <v>2088</v>
      </c>
      <c r="B552" s="39" t="s">
        <v>522</v>
      </c>
      <c r="C552" s="182" t="s">
        <v>767</v>
      </c>
      <c r="D552" s="182" t="s">
        <v>767</v>
      </c>
      <c r="E552" s="28"/>
      <c r="F552" s="102" t="str">
        <f t="shared" si="28"/>
        <v/>
      </c>
      <c r="G552" s="102" t="str">
        <f t="shared" si="29"/>
        <v/>
      </c>
    </row>
    <row r="553" spans="1:7" customFormat="1" x14ac:dyDescent="0.3">
      <c r="A553" s="22" t="s">
        <v>2089</v>
      </c>
      <c r="B553" s="39" t="s">
        <v>522</v>
      </c>
      <c r="C553" s="182" t="s">
        <v>767</v>
      </c>
      <c r="D553" s="182" t="s">
        <v>767</v>
      </c>
      <c r="E553" s="28"/>
      <c r="F553" s="102" t="str">
        <f t="shared" si="28"/>
        <v/>
      </c>
      <c r="G553" s="102" t="str">
        <f t="shared" si="29"/>
        <v/>
      </c>
    </row>
    <row r="554" spans="1:7" customFormat="1" x14ac:dyDescent="0.3">
      <c r="A554" s="22" t="s">
        <v>2090</v>
      </c>
      <c r="B554" s="39" t="s">
        <v>522</v>
      </c>
      <c r="C554" s="182" t="s">
        <v>767</v>
      </c>
      <c r="D554" s="182" t="s">
        <v>767</v>
      </c>
      <c r="E554" s="28"/>
      <c r="F554" s="102" t="str">
        <f t="shared" si="28"/>
        <v/>
      </c>
      <c r="G554" s="102" t="str">
        <f t="shared" si="29"/>
        <v/>
      </c>
    </row>
    <row r="555" spans="1:7" customFormat="1" x14ac:dyDescent="0.3">
      <c r="A555" s="22" t="s">
        <v>2091</v>
      </c>
      <c r="B555" s="39" t="s">
        <v>522</v>
      </c>
      <c r="C555" s="182" t="s">
        <v>767</v>
      </c>
      <c r="D555" s="182" t="s">
        <v>767</v>
      </c>
      <c r="E555" s="28"/>
      <c r="F555" s="102" t="str">
        <f t="shared" si="28"/>
        <v/>
      </c>
      <c r="G555" s="102" t="str">
        <f t="shared" si="29"/>
        <v/>
      </c>
    </row>
    <row r="556" spans="1:7" customFormat="1" x14ac:dyDescent="0.3">
      <c r="A556" s="22" t="s">
        <v>2092</v>
      </c>
      <c r="B556" s="39" t="s">
        <v>522</v>
      </c>
      <c r="C556" s="182" t="s">
        <v>767</v>
      </c>
      <c r="D556" s="182" t="s">
        <v>767</v>
      </c>
      <c r="E556" s="28"/>
      <c r="F556" s="102" t="str">
        <f t="shared" si="28"/>
        <v/>
      </c>
      <c r="G556" s="102" t="str">
        <f t="shared" si="29"/>
        <v/>
      </c>
    </row>
    <row r="557" spans="1:7" customFormat="1" x14ac:dyDescent="0.3">
      <c r="A557" s="22" t="s">
        <v>2093</v>
      </c>
      <c r="B557" s="39" t="s">
        <v>522</v>
      </c>
      <c r="C557" s="182" t="s">
        <v>767</v>
      </c>
      <c r="D557" s="182" t="s">
        <v>767</v>
      </c>
      <c r="E557" s="28"/>
      <c r="F557" s="102" t="str">
        <f t="shared" si="28"/>
        <v/>
      </c>
      <c r="G557" s="102" t="str">
        <f t="shared" si="29"/>
        <v/>
      </c>
    </row>
    <row r="558" spans="1:7" customFormat="1" x14ac:dyDescent="0.3">
      <c r="A558" s="22" t="s">
        <v>2094</v>
      </c>
      <c r="B558" s="39" t="s">
        <v>522</v>
      </c>
      <c r="C558" s="182" t="s">
        <v>767</v>
      </c>
      <c r="D558" s="182" t="s">
        <v>767</v>
      </c>
      <c r="E558" s="28"/>
      <c r="F558" s="102" t="str">
        <f t="shared" si="28"/>
        <v/>
      </c>
      <c r="G558" s="102" t="str">
        <f t="shared" si="29"/>
        <v/>
      </c>
    </row>
    <row r="559" spans="1:7" customFormat="1" x14ac:dyDescent="0.3">
      <c r="A559" s="22" t="s">
        <v>2095</v>
      </c>
      <c r="B559" s="39" t="s">
        <v>522</v>
      </c>
      <c r="C559" s="182" t="s">
        <v>767</v>
      </c>
      <c r="D559" s="182" t="s">
        <v>767</v>
      </c>
      <c r="E559" s="28"/>
      <c r="F559" s="102" t="str">
        <f t="shared" si="28"/>
        <v/>
      </c>
      <c r="G559" s="102" t="str">
        <f t="shared" si="29"/>
        <v/>
      </c>
    </row>
    <row r="560" spans="1:7" customFormat="1" x14ac:dyDescent="0.3">
      <c r="A560" s="22" t="s">
        <v>2096</v>
      </c>
      <c r="B560" s="39" t="s">
        <v>522</v>
      </c>
      <c r="C560" s="182" t="s">
        <v>767</v>
      </c>
      <c r="D560" s="182" t="s">
        <v>767</v>
      </c>
      <c r="E560" s="28"/>
      <c r="F560" s="102" t="str">
        <f t="shared" si="28"/>
        <v/>
      </c>
      <c r="G560" s="102" t="str">
        <f t="shared" si="29"/>
        <v/>
      </c>
    </row>
    <row r="561" spans="1:7" customFormat="1" x14ac:dyDescent="0.3">
      <c r="A561" s="22" t="s">
        <v>2097</v>
      </c>
      <c r="B561" s="39" t="s">
        <v>522</v>
      </c>
      <c r="C561" s="182" t="s">
        <v>767</v>
      </c>
      <c r="D561" s="182" t="s">
        <v>767</v>
      </c>
      <c r="E561" s="28"/>
      <c r="F561" s="102" t="str">
        <f t="shared" si="28"/>
        <v/>
      </c>
      <c r="G561" s="102" t="str">
        <f t="shared" si="29"/>
        <v/>
      </c>
    </row>
    <row r="562" spans="1:7" customFormat="1" x14ac:dyDescent="0.3">
      <c r="A562" s="22" t="s">
        <v>2098</v>
      </c>
      <c r="B562" s="39" t="s">
        <v>522</v>
      </c>
      <c r="C562" s="182" t="s">
        <v>767</v>
      </c>
      <c r="D562" s="182" t="s">
        <v>767</v>
      </c>
      <c r="E562" s="28"/>
      <c r="F562" s="102" t="str">
        <f t="shared" si="28"/>
        <v/>
      </c>
      <c r="G562" s="102" t="str">
        <f t="shared" si="29"/>
        <v/>
      </c>
    </row>
    <row r="563" spans="1:7" customFormat="1" x14ac:dyDescent="0.3">
      <c r="A563" s="22" t="s">
        <v>2099</v>
      </c>
      <c r="B563" s="39" t="s">
        <v>522</v>
      </c>
      <c r="C563" s="182" t="s">
        <v>767</v>
      </c>
      <c r="D563" s="182" t="s">
        <v>767</v>
      </c>
      <c r="E563" s="28"/>
      <c r="F563" s="102" t="str">
        <f t="shared" si="28"/>
        <v/>
      </c>
      <c r="G563" s="102" t="str">
        <f t="shared" si="29"/>
        <v/>
      </c>
    </row>
    <row r="564" spans="1:7" customFormat="1" x14ac:dyDescent="0.3">
      <c r="A564" s="22" t="s">
        <v>2100</v>
      </c>
      <c r="B564" s="39" t="s">
        <v>522</v>
      </c>
      <c r="C564" s="182" t="s">
        <v>767</v>
      </c>
      <c r="D564" s="182" t="s">
        <v>767</v>
      </c>
      <c r="E564" s="28"/>
      <c r="F564" s="102" t="str">
        <f t="shared" si="28"/>
        <v/>
      </c>
      <c r="G564" s="102" t="str">
        <f t="shared" si="29"/>
        <v/>
      </c>
    </row>
    <row r="565" spans="1:7" customFormat="1" x14ac:dyDescent="0.3">
      <c r="A565" s="22" t="s">
        <v>2101</v>
      </c>
      <c r="B565" s="39" t="s">
        <v>522</v>
      </c>
      <c r="C565" s="182" t="s">
        <v>767</v>
      </c>
      <c r="D565" s="182" t="s">
        <v>767</v>
      </c>
      <c r="E565" s="28"/>
      <c r="F565" s="102" t="str">
        <f t="shared" si="28"/>
        <v/>
      </c>
      <c r="G565" s="102" t="str">
        <f t="shared" si="29"/>
        <v/>
      </c>
    </row>
    <row r="566" spans="1:7" customFormat="1" x14ac:dyDescent="0.3">
      <c r="A566" s="22" t="s">
        <v>2102</v>
      </c>
      <c r="B566" s="39" t="s">
        <v>1550</v>
      </c>
      <c r="C566" s="182" t="s">
        <v>767</v>
      </c>
      <c r="D566" s="182" t="s">
        <v>767</v>
      </c>
      <c r="E566" s="28"/>
      <c r="F566" s="102" t="str">
        <f t="shared" si="28"/>
        <v/>
      </c>
      <c r="G566" s="102" t="str">
        <f t="shared" si="29"/>
        <v/>
      </c>
    </row>
    <row r="567" spans="1:7" customFormat="1" x14ac:dyDescent="0.3">
      <c r="A567" s="22" t="s">
        <v>2103</v>
      </c>
      <c r="B567" s="39" t="s">
        <v>88</v>
      </c>
      <c r="C567" s="96">
        <f>SUM(C549:C566)</f>
        <v>0</v>
      </c>
      <c r="D567" s="97">
        <f>SUM(D549:D566)</f>
        <v>0</v>
      </c>
      <c r="E567" s="28"/>
      <c r="F567" s="93">
        <f>SUM(F549:F566)</f>
        <v>0</v>
      </c>
      <c r="G567" s="93">
        <f>SUM(G549:G566)</f>
        <v>0</v>
      </c>
    </row>
    <row r="568" spans="1:7" customFormat="1" x14ac:dyDescent="0.3">
      <c r="A568" s="22" t="s">
        <v>2104</v>
      </c>
      <c r="B568" s="39"/>
      <c r="C568" s="22"/>
      <c r="D568" s="22"/>
      <c r="E568" s="28"/>
      <c r="F568" s="28"/>
      <c r="G568" s="28"/>
    </row>
    <row r="569" spans="1:7" customFormat="1" x14ac:dyDescent="0.3">
      <c r="A569" s="22" t="s">
        <v>2105</v>
      </c>
      <c r="B569" s="39"/>
      <c r="C569" s="22"/>
      <c r="D569" s="22"/>
      <c r="E569" s="28"/>
      <c r="F569" s="28"/>
      <c r="G569" s="28"/>
    </row>
    <row r="570" spans="1:7" customFormat="1" x14ac:dyDescent="0.3">
      <c r="A570" s="22" t="s">
        <v>2106</v>
      </c>
      <c r="B570" s="39"/>
      <c r="C570" s="22"/>
      <c r="D570" s="22"/>
      <c r="E570" s="28"/>
      <c r="F570" s="28"/>
      <c r="G570" s="28"/>
    </row>
    <row r="571" spans="1:7" customFormat="1" x14ac:dyDescent="0.3">
      <c r="A571" s="101"/>
      <c r="B571" s="101" t="s">
        <v>1999</v>
      </c>
      <c r="C571" s="41" t="s">
        <v>58</v>
      </c>
      <c r="D571" s="41" t="s">
        <v>1159</v>
      </c>
      <c r="E571" s="41"/>
      <c r="F571" s="41" t="s">
        <v>430</v>
      </c>
      <c r="G571" s="41" t="s">
        <v>1467</v>
      </c>
    </row>
    <row r="572" spans="1:7" customFormat="1" x14ac:dyDescent="0.3">
      <c r="A572" s="22" t="s">
        <v>2107</v>
      </c>
      <c r="B572" s="39" t="s">
        <v>1150</v>
      </c>
      <c r="C572" s="182" t="s">
        <v>767</v>
      </c>
      <c r="D572" s="182" t="s">
        <v>767</v>
      </c>
      <c r="E572" s="28"/>
      <c r="F572" s="102" t="str">
        <f>IF($C$585=0,"",IF(C572="[for completion]","",IF(C572="","",C572/$C$585)))</f>
        <v/>
      </c>
      <c r="G572" s="102" t="str">
        <f>IF($D$585=0,"",IF(D572="[for completion]","",IF(D572="","",D572/$D$585)))</f>
        <v/>
      </c>
    </row>
    <row r="573" spans="1:7" customFormat="1" x14ac:dyDescent="0.3">
      <c r="A573" s="22" t="s">
        <v>2108</v>
      </c>
      <c r="B573" s="39" t="s">
        <v>1151</v>
      </c>
      <c r="C573" s="182" t="s">
        <v>767</v>
      </c>
      <c r="D573" s="182" t="s">
        <v>767</v>
      </c>
      <c r="E573" s="28"/>
      <c r="F573" s="102" t="str">
        <f>IF($C$585=0,"",IF(C573="[for completion]","",IF(C573="","",C573/$C$585)))</f>
        <v/>
      </c>
      <c r="G573" s="102" t="str">
        <f>IF($D$585=0,"",IF(D573="[for completion]","",IF(D573="","",D573/$D$585)))</f>
        <v/>
      </c>
    </row>
    <row r="574" spans="1:7" customFormat="1" x14ac:dyDescent="0.3">
      <c r="A574" s="22" t="s">
        <v>2109</v>
      </c>
      <c r="B574" s="39" t="s">
        <v>1825</v>
      </c>
      <c r="C574" s="182" t="s">
        <v>767</v>
      </c>
      <c r="D574" s="182" t="s">
        <v>767</v>
      </c>
      <c r="E574" s="28"/>
      <c r="F574" s="102" t="str">
        <f>IF($C$585=0,"",IF(C574="[for completion]","",IF(C574="","",C574/$C$585)))</f>
        <v/>
      </c>
      <c r="G574" s="102" t="str">
        <f>IF($D$585=0,"",IF(D574="[for completion]","",IF(D574="","",D574/$D$585)))</f>
        <v/>
      </c>
    </row>
    <row r="575" spans="1:7" customFormat="1" x14ac:dyDescent="0.3">
      <c r="A575" s="22" t="s">
        <v>2110</v>
      </c>
      <c r="B575" s="39" t="s">
        <v>1152</v>
      </c>
      <c r="C575" s="182" t="s">
        <v>767</v>
      </c>
      <c r="D575" s="182" t="s">
        <v>767</v>
      </c>
      <c r="E575" s="28"/>
      <c r="F575" s="102" t="str">
        <f>IF($C$585=0,"",IF(C575="[for completion]","",IF(C575="","",C575/$C$585)))</f>
        <v/>
      </c>
      <c r="G575" s="102" t="str">
        <f>IF($D$585=0,"",IF(D575="[for completion]","",IF(D575="","",D575/$D$585)))</f>
        <v/>
      </c>
    </row>
    <row r="576" spans="1:7" customFormat="1" x14ac:dyDescent="0.3">
      <c r="A576" s="22" t="s">
        <v>2111</v>
      </c>
      <c r="B576" s="39" t="s">
        <v>1153</v>
      </c>
      <c r="C576" s="182" t="s">
        <v>767</v>
      </c>
      <c r="D576" s="182" t="s">
        <v>767</v>
      </c>
      <c r="E576" s="28"/>
      <c r="F576" s="102" t="str">
        <f>IF($C$585=0,"",IF(C576="[for completion]","",IF(C576="","",C576/$C$585)))</f>
        <v/>
      </c>
      <c r="G576" s="102" t="str">
        <f>IF($D$585=0,"",IF(D576="[for completion]","",IF(D576="","",D576/$D$585)))</f>
        <v/>
      </c>
    </row>
    <row r="577" spans="1:7" customFormat="1" x14ac:dyDescent="0.3">
      <c r="A577" s="22" t="s">
        <v>2112</v>
      </c>
      <c r="B577" s="39" t="s">
        <v>1154</v>
      </c>
      <c r="C577" s="182" t="s">
        <v>767</v>
      </c>
      <c r="D577" s="182" t="s">
        <v>767</v>
      </c>
      <c r="E577" s="28"/>
      <c r="F577" s="102" t="str">
        <f t="shared" ref="F577:F584" si="30">IF($C$585=0,"",IF(C577="[for completion]","",IF(C577="","",C577/$C$585)))</f>
        <v/>
      </c>
      <c r="G577" s="102" t="str">
        <f t="shared" ref="G577:G584" si="31">IF($D$585=0,"",IF(D577="[for completion]","",IF(D577="","",D577/$D$585)))</f>
        <v/>
      </c>
    </row>
    <row r="578" spans="1:7" customFormat="1" x14ac:dyDescent="0.3">
      <c r="A578" s="22" t="s">
        <v>2113</v>
      </c>
      <c r="B578" s="39" t="s">
        <v>1155</v>
      </c>
      <c r="C578" s="182" t="s">
        <v>767</v>
      </c>
      <c r="D578" s="182" t="s">
        <v>767</v>
      </c>
      <c r="E578" s="28"/>
      <c r="F578" s="102" t="str">
        <f t="shared" si="30"/>
        <v/>
      </c>
      <c r="G578" s="102" t="str">
        <f t="shared" si="31"/>
        <v/>
      </c>
    </row>
    <row r="579" spans="1:7" customFormat="1" x14ac:dyDescent="0.3">
      <c r="A579" s="22" t="s">
        <v>2114</v>
      </c>
      <c r="B579" s="39" t="s">
        <v>1156</v>
      </c>
      <c r="C579" s="182" t="s">
        <v>767</v>
      </c>
      <c r="D579" s="182" t="s">
        <v>767</v>
      </c>
      <c r="E579" s="28"/>
      <c r="F579" s="102" t="str">
        <f t="shared" si="30"/>
        <v/>
      </c>
      <c r="G579" s="102" t="str">
        <f t="shared" si="31"/>
        <v/>
      </c>
    </row>
    <row r="580" spans="1:7" customFormat="1" x14ac:dyDescent="0.3">
      <c r="A580" s="22" t="s">
        <v>2115</v>
      </c>
      <c r="B580" s="39" t="s">
        <v>2196</v>
      </c>
      <c r="C580" s="182" t="s">
        <v>767</v>
      </c>
      <c r="D580" s="182" t="s">
        <v>767</v>
      </c>
      <c r="E580" s="28"/>
      <c r="F580" s="102" t="str">
        <f t="shared" si="30"/>
        <v/>
      </c>
      <c r="G580" s="102" t="str">
        <f t="shared" si="31"/>
        <v/>
      </c>
    </row>
    <row r="581" spans="1:7" customFormat="1" x14ac:dyDescent="0.3">
      <c r="A581" s="22" t="s">
        <v>2116</v>
      </c>
      <c r="B581" s="22" t="s">
        <v>2199</v>
      </c>
      <c r="C581" s="182" t="s">
        <v>767</v>
      </c>
      <c r="D581" s="182" t="s">
        <v>767</v>
      </c>
      <c r="F581" s="102" t="str">
        <f t="shared" si="30"/>
        <v/>
      </c>
      <c r="G581" s="102" t="str">
        <f t="shared" si="31"/>
        <v/>
      </c>
    </row>
    <row r="582" spans="1:7" customFormat="1" x14ac:dyDescent="0.3">
      <c r="A582" s="22" t="s">
        <v>2117</v>
      </c>
      <c r="B582" s="22" t="s">
        <v>2197</v>
      </c>
      <c r="C582" s="182" t="s">
        <v>767</v>
      </c>
      <c r="D582" s="182" t="s">
        <v>767</v>
      </c>
      <c r="F582" s="102" t="str">
        <f t="shared" si="30"/>
        <v/>
      </c>
      <c r="G582" s="102" t="str">
        <f t="shared" si="31"/>
        <v/>
      </c>
    </row>
    <row r="583" spans="1:7" customFormat="1" x14ac:dyDescent="0.3">
      <c r="A583" s="22" t="s">
        <v>2208</v>
      </c>
      <c r="B583" s="39" t="s">
        <v>2198</v>
      </c>
      <c r="C583" s="182" t="s">
        <v>767</v>
      </c>
      <c r="D583" s="182" t="s">
        <v>767</v>
      </c>
      <c r="E583" s="28"/>
      <c r="F583" s="102" t="str">
        <f t="shared" si="30"/>
        <v/>
      </c>
      <c r="G583" s="102" t="str">
        <f t="shared" si="31"/>
        <v/>
      </c>
    </row>
    <row r="584" spans="1:7" customFormat="1" x14ac:dyDescent="0.3">
      <c r="A584" s="22" t="s">
        <v>2209</v>
      </c>
      <c r="B584" s="22" t="s">
        <v>1550</v>
      </c>
      <c r="C584" s="182" t="s">
        <v>767</v>
      </c>
      <c r="D584" s="182" t="s">
        <v>767</v>
      </c>
      <c r="E584" s="28"/>
      <c r="F584" s="102" t="str">
        <f t="shared" si="30"/>
        <v/>
      </c>
      <c r="G584" s="102" t="str">
        <f t="shared" si="31"/>
        <v/>
      </c>
    </row>
    <row r="585" spans="1:7" customFormat="1" x14ac:dyDescent="0.3">
      <c r="A585" s="22" t="s">
        <v>2210</v>
      </c>
      <c r="B585" s="39" t="s">
        <v>88</v>
      </c>
      <c r="C585" s="96">
        <f>SUM(C572:C584)</f>
        <v>0</v>
      </c>
      <c r="D585" s="97">
        <f>SUM(D572:D584)</f>
        <v>0</v>
      </c>
      <c r="E585" s="28"/>
      <c r="F585" s="93">
        <f>SUM(F572:F584)</f>
        <v>0</v>
      </c>
      <c r="G585" s="93">
        <f>SUM(G572:G584)</f>
        <v>0</v>
      </c>
    </row>
    <row r="586" spans="1:7" customFormat="1" x14ac:dyDescent="0.3">
      <c r="A586" s="22" t="s">
        <v>2118</v>
      </c>
      <c r="B586" s="39"/>
      <c r="C586" s="96"/>
      <c r="D586" s="97"/>
      <c r="E586" s="28"/>
      <c r="F586" s="102"/>
      <c r="G586" s="102"/>
    </row>
    <row r="587" spans="1:7" customFormat="1" x14ac:dyDescent="0.3">
      <c r="A587" s="22" t="s">
        <v>2211</v>
      </c>
      <c r="B587" s="39"/>
      <c r="C587" s="96"/>
      <c r="D587" s="97"/>
      <c r="E587" s="28"/>
      <c r="F587" s="102"/>
      <c r="G587" s="102"/>
    </row>
    <row r="588" spans="1:7" customFormat="1" x14ac:dyDescent="0.3">
      <c r="A588" s="22" t="s">
        <v>2212</v>
      </c>
      <c r="B588" s="39"/>
      <c r="C588" s="96"/>
      <c r="D588" s="97"/>
      <c r="E588" s="28"/>
      <c r="F588" s="102"/>
      <c r="G588" s="102"/>
    </row>
    <row r="589" spans="1:7" customFormat="1" x14ac:dyDescent="0.3">
      <c r="A589" s="22" t="s">
        <v>2213</v>
      </c>
      <c r="B589" s="39"/>
      <c r="C589" s="96"/>
      <c r="D589" s="97"/>
      <c r="E589" s="28"/>
      <c r="F589" s="102"/>
      <c r="G589" s="102"/>
    </row>
    <row r="590" spans="1:7" customFormat="1" x14ac:dyDescent="0.3">
      <c r="A590" s="22" t="s">
        <v>2214</v>
      </c>
      <c r="B590" s="39"/>
      <c r="C590" s="96"/>
      <c r="D590" s="97"/>
      <c r="E590" s="28"/>
      <c r="F590" s="102"/>
      <c r="G590" s="102"/>
    </row>
    <row r="591" spans="1:7" customFormat="1" x14ac:dyDescent="0.3">
      <c r="A591" s="22" t="s">
        <v>2215</v>
      </c>
      <c r="B591" s="39"/>
      <c r="C591" s="96"/>
      <c r="D591" s="97"/>
      <c r="E591" s="28"/>
      <c r="F591" s="102" t="str">
        <f>IF($C$585=0,"",IF(C591="[for completion]","",IF(C591="","",C591/$C$585)))</f>
        <v/>
      </c>
      <c r="G591" s="102" t="str">
        <f>IF($D$585=0,"",IF(D591="[for completion]","",IF(D591="","",D591/$D$585)))</f>
        <v/>
      </c>
    </row>
    <row r="592" spans="1:7" customFormat="1" x14ac:dyDescent="0.3">
      <c r="A592" s="22" t="s">
        <v>2216</v>
      </c>
    </row>
    <row r="593" spans="1:7" customFormat="1" x14ac:dyDescent="0.3">
      <c r="A593" s="22" t="s">
        <v>2217</v>
      </c>
    </row>
    <row r="594" spans="1:7" x14ac:dyDescent="0.3">
      <c r="A594" s="22" t="s">
        <v>2218</v>
      </c>
    </row>
    <row r="595" spans="1:7" x14ac:dyDescent="0.3">
      <c r="A595" s="22" t="s">
        <v>2224</v>
      </c>
    </row>
    <row r="596" spans="1:7" x14ac:dyDescent="0.3">
      <c r="A596" s="101"/>
      <c r="B596" s="101" t="s">
        <v>2000</v>
      </c>
      <c r="C596" s="41" t="s">
        <v>58</v>
      </c>
      <c r="D596" s="41" t="s">
        <v>1159</v>
      </c>
      <c r="E596" s="41"/>
      <c r="F596" s="41" t="s">
        <v>429</v>
      </c>
      <c r="G596" s="41" t="s">
        <v>1467</v>
      </c>
    </row>
    <row r="597" spans="1:7" x14ac:dyDescent="0.3">
      <c r="A597" s="22" t="s">
        <v>2119</v>
      </c>
      <c r="B597" s="39" t="s">
        <v>1729</v>
      </c>
      <c r="C597" s="182" t="s">
        <v>767</v>
      </c>
      <c r="D597" s="182" t="s">
        <v>767</v>
      </c>
      <c r="E597" s="28"/>
      <c r="F597" s="102" t="str">
        <f>IF($C$601=0,"",IF(C597="[for completion]","",IF(C597="","",C597/$C$601)))</f>
        <v/>
      </c>
      <c r="G597" s="102" t="str">
        <f>IF($D$601=0,"",IF(D597="[for completion]","",IF(D597="","",D597/$D$601)))</f>
        <v/>
      </c>
    </row>
    <row r="598" spans="1:7" x14ac:dyDescent="0.3">
      <c r="A598" s="22" t="s">
        <v>2120</v>
      </c>
      <c r="B598" s="116" t="s">
        <v>1730</v>
      </c>
      <c r="C598" s="182" t="s">
        <v>767</v>
      </c>
      <c r="D598" s="182" t="s">
        <v>767</v>
      </c>
      <c r="E598" s="28"/>
      <c r="F598" s="102" t="str">
        <f>IF($C$601=0,"",IF(C598="[for completion]","",IF(C598="","",C598/$C$601)))</f>
        <v/>
      </c>
      <c r="G598" s="102" t="str">
        <f>IF($D$601=0,"",IF(D598="[for completion]","",IF(D598="","",D598/$D$601)))</f>
        <v/>
      </c>
    </row>
    <row r="599" spans="1:7" x14ac:dyDescent="0.3">
      <c r="A599" s="22" t="s">
        <v>2121</v>
      </c>
      <c r="B599" s="39" t="s">
        <v>1158</v>
      </c>
      <c r="C599" s="182" t="s">
        <v>767</v>
      </c>
      <c r="D599" s="182" t="s">
        <v>767</v>
      </c>
      <c r="E599" s="28"/>
      <c r="F599" s="102" t="str">
        <f>IF($C$601=0,"",IF(C599="[for completion]","",IF(C599="","",C599/$C$601)))</f>
        <v/>
      </c>
      <c r="G599" s="102" t="str">
        <f>IF($D$601=0,"",IF(D599="[for completion]","",IF(D599="","",D599/$D$601)))</f>
        <v/>
      </c>
    </row>
    <row r="600" spans="1:7" x14ac:dyDescent="0.3">
      <c r="A600" s="22" t="s">
        <v>2122</v>
      </c>
      <c r="B600" s="22" t="s">
        <v>1550</v>
      </c>
      <c r="C600" s="182" t="s">
        <v>767</v>
      </c>
      <c r="D600" s="182" t="s">
        <v>767</v>
      </c>
      <c r="E600" s="28"/>
      <c r="F600" s="102" t="str">
        <f>IF($C$601=0,"",IF(C600="[for completion]","",IF(C600="","",C600/$C$601)))</f>
        <v/>
      </c>
      <c r="G600" s="102" t="str">
        <f>IF($D$601=0,"",IF(D600="[for completion]","",IF(D600="","",D600/$D$601)))</f>
        <v/>
      </c>
    </row>
    <row r="601" spans="1:7" x14ac:dyDescent="0.3">
      <c r="A601" s="22" t="s">
        <v>2123</v>
      </c>
      <c r="B601" s="39" t="s">
        <v>88</v>
      </c>
      <c r="C601" s="96">
        <f>SUM(C597:C600)</f>
        <v>0</v>
      </c>
      <c r="D601" s="97">
        <f>SUM(D597:D600)</f>
        <v>0</v>
      </c>
      <c r="E601" s="28"/>
      <c r="F601" s="93">
        <f>SUM(F597:F600)</f>
        <v>0</v>
      </c>
      <c r="G601" s="93">
        <f>SUM(G597:G600)</f>
        <v>0</v>
      </c>
    </row>
    <row r="603" spans="1:7" x14ac:dyDescent="0.3">
      <c r="A603" s="101"/>
      <c r="B603" s="101" t="s">
        <v>2297</v>
      </c>
      <c r="C603" s="101" t="s">
        <v>2186</v>
      </c>
      <c r="D603" s="101" t="s">
        <v>2189</v>
      </c>
      <c r="E603" s="101"/>
      <c r="F603" s="101" t="s">
        <v>2188</v>
      </c>
      <c r="G603" s="101"/>
    </row>
    <row r="604" spans="1:7" x14ac:dyDescent="0.3">
      <c r="A604" s="22" t="s">
        <v>2126</v>
      </c>
      <c r="B604" s="39" t="s">
        <v>719</v>
      </c>
      <c r="C604" s="130" t="s">
        <v>767</v>
      </c>
      <c r="D604" s="130" t="s">
        <v>767</v>
      </c>
      <c r="E604" s="160"/>
      <c r="F604" s="130" t="s">
        <v>767</v>
      </c>
      <c r="G604" s="102" t="str">
        <f>IF($D$622=0,"",IF(D604="[for completion]","",IF(D604="","",D604/$D$622)))</f>
        <v/>
      </c>
    </row>
    <row r="605" spans="1:7" x14ac:dyDescent="0.3">
      <c r="A605" s="22" t="s">
        <v>2127</v>
      </c>
      <c r="B605" s="39" t="s">
        <v>720</v>
      </c>
      <c r="C605" s="130" t="s">
        <v>767</v>
      </c>
      <c r="D605" s="130" t="s">
        <v>767</v>
      </c>
      <c r="E605" s="160"/>
      <c r="F605" s="130" t="s">
        <v>767</v>
      </c>
      <c r="G605" s="102" t="str">
        <f t="shared" ref="G605:G622" si="32">IF($D$622=0,"",IF(D605="[for completion]","",IF(D605="","",D605/$D$622)))</f>
        <v/>
      </c>
    </row>
    <row r="606" spans="1:7" x14ac:dyDescent="0.3">
      <c r="A606" s="22" t="s">
        <v>2128</v>
      </c>
      <c r="B606" s="39" t="s">
        <v>721</v>
      </c>
      <c r="C606" s="130" t="s">
        <v>767</v>
      </c>
      <c r="D606" s="130" t="s">
        <v>767</v>
      </c>
      <c r="E606" s="160"/>
      <c r="F606" s="130" t="s">
        <v>767</v>
      </c>
      <c r="G606" s="102" t="str">
        <f t="shared" si="32"/>
        <v/>
      </c>
    </row>
    <row r="607" spans="1:7" x14ac:dyDescent="0.3">
      <c r="A607" s="22" t="s">
        <v>2129</v>
      </c>
      <c r="B607" s="39" t="s">
        <v>722</v>
      </c>
      <c r="C607" s="130" t="s">
        <v>767</v>
      </c>
      <c r="D607" s="130" t="s">
        <v>767</v>
      </c>
      <c r="E607" s="160"/>
      <c r="F607" s="130" t="s">
        <v>767</v>
      </c>
      <c r="G607" s="102" t="str">
        <f t="shared" si="32"/>
        <v/>
      </c>
    </row>
    <row r="608" spans="1:7" x14ac:dyDescent="0.3">
      <c r="A608" s="22" t="s">
        <v>2130</v>
      </c>
      <c r="B608" s="39" t="s">
        <v>723</v>
      </c>
      <c r="C608" s="130" t="s">
        <v>767</v>
      </c>
      <c r="D608" s="130" t="s">
        <v>767</v>
      </c>
      <c r="E608" s="160"/>
      <c r="F608" s="130" t="s">
        <v>767</v>
      </c>
      <c r="G608" s="102" t="str">
        <f t="shared" si="32"/>
        <v/>
      </c>
    </row>
    <row r="609" spans="1:7" x14ac:dyDescent="0.3">
      <c r="A609" s="22" t="s">
        <v>2131</v>
      </c>
      <c r="B609" s="39" t="s">
        <v>724</v>
      </c>
      <c r="C609" s="130" t="s">
        <v>767</v>
      </c>
      <c r="D609" s="130" t="s">
        <v>767</v>
      </c>
      <c r="E609" s="160"/>
      <c r="F609" s="130" t="s">
        <v>767</v>
      </c>
      <c r="G609" s="102" t="str">
        <f t="shared" si="32"/>
        <v/>
      </c>
    </row>
    <row r="610" spans="1:7" x14ac:dyDescent="0.3">
      <c r="A610" s="22" t="s">
        <v>2132</v>
      </c>
      <c r="B610" s="39" t="s">
        <v>725</v>
      </c>
      <c r="C610" s="130" t="s">
        <v>767</v>
      </c>
      <c r="D610" s="130" t="s">
        <v>767</v>
      </c>
      <c r="E610" s="160"/>
      <c r="F610" s="130" t="s">
        <v>767</v>
      </c>
      <c r="G610" s="102" t="str">
        <f t="shared" si="32"/>
        <v/>
      </c>
    </row>
    <row r="611" spans="1:7" x14ac:dyDescent="0.3">
      <c r="A611" s="22" t="s">
        <v>2133</v>
      </c>
      <c r="B611" s="39" t="s">
        <v>1722</v>
      </c>
      <c r="C611" s="130" t="s">
        <v>767</v>
      </c>
      <c r="D611" s="130" t="s">
        <v>767</v>
      </c>
      <c r="E611" s="160"/>
      <c r="F611" s="130" t="s">
        <v>767</v>
      </c>
      <c r="G611" s="102" t="str">
        <f t="shared" si="32"/>
        <v/>
      </c>
    </row>
    <row r="612" spans="1:7" x14ac:dyDescent="0.3">
      <c r="A612" s="22" t="s">
        <v>2134</v>
      </c>
      <c r="B612" s="39" t="s">
        <v>1723</v>
      </c>
      <c r="C612" s="130" t="s">
        <v>767</v>
      </c>
      <c r="D612" s="130" t="s">
        <v>767</v>
      </c>
      <c r="E612" s="160"/>
      <c r="F612" s="130" t="s">
        <v>767</v>
      </c>
      <c r="G612" s="102" t="str">
        <f t="shared" si="32"/>
        <v/>
      </c>
    </row>
    <row r="613" spans="1:7" x14ac:dyDescent="0.3">
      <c r="A613" s="22" t="s">
        <v>2135</v>
      </c>
      <c r="B613" s="39" t="s">
        <v>1724</v>
      </c>
      <c r="C613" s="130" t="s">
        <v>767</v>
      </c>
      <c r="D613" s="130" t="s">
        <v>767</v>
      </c>
      <c r="E613" s="160"/>
      <c r="F613" s="130" t="s">
        <v>767</v>
      </c>
      <c r="G613" s="102" t="str">
        <f t="shared" si="32"/>
        <v/>
      </c>
    </row>
    <row r="614" spans="1:7" x14ac:dyDescent="0.3">
      <c r="A614" s="22" t="s">
        <v>2136</v>
      </c>
      <c r="B614" s="39" t="s">
        <v>726</v>
      </c>
      <c r="C614" s="130" t="s">
        <v>767</v>
      </c>
      <c r="D614" s="130" t="s">
        <v>767</v>
      </c>
      <c r="E614" s="160"/>
      <c r="F614" s="130" t="s">
        <v>767</v>
      </c>
      <c r="G614" s="102" t="str">
        <f t="shared" si="32"/>
        <v/>
      </c>
    </row>
    <row r="615" spans="1:7" x14ac:dyDescent="0.3">
      <c r="A615" s="22" t="s">
        <v>2137</v>
      </c>
      <c r="B615" s="39" t="s">
        <v>2290</v>
      </c>
      <c r="C615" s="130" t="s">
        <v>767</v>
      </c>
      <c r="D615" s="130" t="s">
        <v>767</v>
      </c>
      <c r="E615" s="160"/>
      <c r="F615" s="130" t="s">
        <v>767</v>
      </c>
      <c r="G615" s="102" t="str">
        <f t="shared" si="32"/>
        <v/>
      </c>
    </row>
    <row r="616" spans="1:7" x14ac:dyDescent="0.3">
      <c r="A616" s="22" t="s">
        <v>2138</v>
      </c>
      <c r="B616" s="39" t="s">
        <v>86</v>
      </c>
      <c r="C616" s="130" t="s">
        <v>767</v>
      </c>
      <c r="D616" s="130" t="s">
        <v>767</v>
      </c>
      <c r="E616" s="160"/>
      <c r="F616" s="130" t="s">
        <v>767</v>
      </c>
      <c r="G616" s="102" t="str">
        <f t="shared" si="32"/>
        <v/>
      </c>
    </row>
    <row r="617" spans="1:7" x14ac:dyDescent="0.3">
      <c r="A617" s="22" t="s">
        <v>2139</v>
      </c>
      <c r="B617" s="39" t="s">
        <v>1550</v>
      </c>
      <c r="C617" s="130" t="s">
        <v>767</v>
      </c>
      <c r="D617" s="130" t="s">
        <v>767</v>
      </c>
      <c r="E617" s="160"/>
      <c r="F617" s="130" t="s">
        <v>767</v>
      </c>
      <c r="G617" s="102" t="str">
        <f t="shared" si="32"/>
        <v/>
      </c>
    </row>
    <row r="618" spans="1:7" x14ac:dyDescent="0.3">
      <c r="A618" s="22" t="s">
        <v>2140</v>
      </c>
      <c r="B618" s="39" t="s">
        <v>88</v>
      </c>
      <c r="C618" s="96">
        <f>SUM(C604:C617)</f>
        <v>0</v>
      </c>
      <c r="D618" s="96">
        <f>SUM(D604:D617)</f>
        <v>0</v>
      </c>
      <c r="E618" s="20"/>
      <c r="F618" s="96"/>
      <c r="G618" s="102" t="str">
        <f t="shared" si="32"/>
        <v/>
      </c>
    </row>
    <row r="619" spans="1:7" x14ac:dyDescent="0.3">
      <c r="A619" s="22" t="s">
        <v>2141</v>
      </c>
      <c r="B619" s="22" t="s">
        <v>2185</v>
      </c>
      <c r="C619"/>
      <c r="D619"/>
      <c r="E619"/>
      <c r="F619" s="130" t="s">
        <v>767</v>
      </c>
      <c r="G619" s="102" t="str">
        <f t="shared" si="32"/>
        <v/>
      </c>
    </row>
    <row r="620" spans="1:7" x14ac:dyDescent="0.3">
      <c r="A620" s="22" t="s">
        <v>2142</v>
      </c>
      <c r="B620" s="39"/>
      <c r="C620" s="96"/>
      <c r="D620" s="97"/>
      <c r="E620" s="20"/>
      <c r="F620" s="102"/>
      <c r="G620" s="102" t="str">
        <f t="shared" si="32"/>
        <v/>
      </c>
    </row>
    <row r="621" spans="1:7" x14ac:dyDescent="0.3">
      <c r="A621" s="22" t="s">
        <v>2143</v>
      </c>
      <c r="B621" s="39"/>
      <c r="C621" s="96"/>
      <c r="D621" s="97"/>
      <c r="E621" s="20"/>
      <c r="F621" s="102"/>
      <c r="G621" s="102" t="str">
        <f t="shared" si="32"/>
        <v/>
      </c>
    </row>
    <row r="622" spans="1:7" x14ac:dyDescent="0.3">
      <c r="A622" s="22" t="s">
        <v>2144</v>
      </c>
      <c r="B622" s="39"/>
      <c r="C622" s="96"/>
      <c r="D622" s="97"/>
      <c r="E622" s="20"/>
      <c r="F622" s="102"/>
      <c r="G622" s="102" t="str">
        <f t="shared" si="32"/>
        <v/>
      </c>
    </row>
  </sheetData>
  <sheetProtection algorithmName="SHA-512" hashValue="93TCNAVjxN/DfS6xAH+LYxFsajdHSmWnXeKkL5h505MYCHNEftZFQbIA0KtjFaRLj3TlFuHaY9jDwmZ0/Hz/zQ==" saltValue="EaXAeOhVDBs9LHbhzWSztA==" spinCount="100000" sheet="1" formatColumns="0" formatRows="0" insertHyperlinks="0" sort="0" autoFilter="0" pivotTables="0"/>
  <protectedRanges>
    <protectedRange sqref="C425:D425 F425:G425 B428:D451 C454:D454 F454:G454 C457:D464 B466:D474 F466:G474 C476:D476 F476:G476 C479:D486 B488:D496 F488:G496 F498:G524 C498:D524 B511:B524" name="Mortgage Assets III"/>
    <protectedRange sqref="C150:D158 F150:F158 B153:B158 B163:B168 C160:D168 F160:F168 B175:B178 C170:D178 F170:F178 B181:B184 C187:D187 F187:G187 C216:D216 B190:D213 C180:D184 F180:F184" name="Mortgage Assets II"/>
    <protectedRange sqref="C216:D216 C219:D226 B228:D236 F228:G236 C238:D238 F238:G238 C241:D248 B250:D258 F250:G258 B266:C275 B280:C285 C277:C279 F277:G285 D277:D285 C425:D425 D260:D275 F260:G275 C260:C265" name="Mortgage Asset IV"/>
    <protectedRange sqref="C3 B16:D26 F16:F26 B163:B168 B37:B42 C36:D42 F36:F42 C73:D75 F73:F75 B88:D97 B99:D148 F99:F148 B29:D34 F28:F34 F77:F97 C77:D87 F45:F71 C45:D71 C28:D28 C12:C14" name="Mortgage Asset I"/>
    <protectedRange sqref="C287:D308 C310:D331 C358:D364 C368:D371 C351:D356 C333:D349 C580:D583 C604:D622 C375:D393" name="Optional ECBECAIs_2"/>
    <protectedRange sqref="B287:B304 B310:B327 B375:B392 B604:B621" name="Mortgage Assets III_1"/>
    <protectedRange sqref="F394:G422 B394:D422" name="Mortgage Asset IV_3"/>
    <protectedRange sqref="C526:D547 C572:D579 C549:D570 C597:D600 C584:D592" name="Optional ECBECAIs_2_1"/>
    <protectedRange sqref="B526:B543 B549:B566" name="Mortgage Assets III_2"/>
    <protectedRange sqref="C365:D366 C372:D373" name="Optional ECBECAIs_2_2"/>
    <protectedRange sqref="C601:D601" name="Optional ECBECAIs_2_3"/>
  </protectedRanges>
  <phoneticPr fontId="42" type="noConversion"/>
  <hyperlinks>
    <hyperlink ref="B6" location="'B1. HTT Mortgage Assets'!B10" display="7. Mortgage Assets" xr:uid="{00000000-0004-0000-0500-000000000000}"/>
    <hyperlink ref="B7" location="'B1. HTT Mortgage Assets'!B166" display="7.A Residential Cover Pool" xr:uid="{00000000-0004-0000-0500-000001000000}"/>
    <hyperlink ref="B8" location="'B1. HTT Mortgage Assets'!B267" display="7.B Commercial Cover Pool" xr:uid="{00000000-0004-0000-0500-000002000000}"/>
    <hyperlink ref="B149" location="'2. Harmonised Glossary'!A9" display="Breakdown by Interest Rate" xr:uid="{00000000-0004-0000-0500-000003000000}"/>
    <hyperlink ref="B11" location="'2. Harmonised Glossary'!A12" display="Property Type Information" xr:uid="{00000000-0004-0000-0500-000005000000}"/>
    <hyperlink ref="B215" location="'C. HTT Harmonised Glossary'!B13" display="11. Loan to Value (LTV) Information - UNINDEXED" xr:uid="{00000000-0004-0000-0500-000006000000}"/>
    <hyperlink ref="B237" location="'C. HTT Harmonised Glossary'!B16" display="12. Loan to Value (LTV) Information - INDEXED " xr:uid="{00000000-0004-0000-0500-000007000000}"/>
    <hyperlink ref="B179" location="'C. HTT Harmonised Glossary'!B19" display="9. Non-Performing Loans (NPLs)" xr:uid="{00000000-0004-0000-0500-000004000000}"/>
  </hyperlinks>
  <pageMargins left="0.70866141732283472" right="0.70866141732283472" top="0.74803149606299213" bottom="0.74803149606299213" header="0.31496062992125984" footer="0.31496062992125984"/>
  <pageSetup paperSize="9" scale="50" fitToHeight="0" orientation="landscape" r:id="rId1"/>
  <headerFooter>
    <oddHeader>&amp;R&amp;G</oddHeader>
  </headerFooter>
  <legacyDrawing r:id="rId2"/>
  <legacyDrawingHF r:id="rId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tabColor rgb="FFE36E00"/>
  </sheetPr>
  <dimension ref="A1:C403"/>
  <sheetViews>
    <sheetView zoomScale="80" zoomScaleNormal="80" workbookViewId="0">
      <selection activeCell="B31" sqref="B31"/>
    </sheetView>
  </sheetViews>
  <sheetFormatPr defaultColWidth="11.44140625" defaultRowHeight="14.4" outlineLevelRow="1" x14ac:dyDescent="0.3"/>
  <cols>
    <col min="1" max="1" width="16.33203125" customWidth="1"/>
    <col min="2" max="2" width="89.88671875" style="22" bestFit="1" customWidth="1"/>
    <col min="3" max="3" width="134.6640625" customWidth="1"/>
  </cols>
  <sheetData>
    <row r="1" spans="1:3" ht="31.2" x14ac:dyDescent="0.3">
      <c r="A1" s="19" t="s">
        <v>730</v>
      </c>
      <c r="B1" s="19"/>
      <c r="C1" s="168" t="s">
        <v>2285</v>
      </c>
    </row>
    <row r="2" spans="1:3" x14ac:dyDescent="0.3">
      <c r="B2" s="20"/>
      <c r="C2" s="20"/>
    </row>
    <row r="3" spans="1:3" x14ac:dyDescent="0.3">
      <c r="A3" s="66" t="s">
        <v>731</v>
      </c>
      <c r="B3" s="67"/>
      <c r="C3" s="20"/>
    </row>
    <row r="4" spans="1:3" x14ac:dyDescent="0.3">
      <c r="C4" s="20"/>
    </row>
    <row r="5" spans="1:3" ht="18" x14ac:dyDescent="0.3">
      <c r="A5" s="33" t="s">
        <v>28</v>
      </c>
      <c r="B5" s="33" t="s">
        <v>732</v>
      </c>
      <c r="C5" s="68" t="s">
        <v>1104</v>
      </c>
    </row>
    <row r="6" spans="1:3" ht="28.8" x14ac:dyDescent="0.3">
      <c r="A6" s="1" t="s">
        <v>733</v>
      </c>
      <c r="B6" s="36" t="s">
        <v>2250</v>
      </c>
      <c r="C6" s="161" t="s">
        <v>2249</v>
      </c>
    </row>
    <row r="7" spans="1:3" ht="28.8" x14ac:dyDescent="0.3">
      <c r="A7" s="1" t="s">
        <v>734</v>
      </c>
      <c r="B7" s="36" t="s">
        <v>2252</v>
      </c>
      <c r="C7" s="161" t="s">
        <v>2253</v>
      </c>
    </row>
    <row r="8" spans="1:3" ht="28.8" x14ac:dyDescent="0.3">
      <c r="A8" s="1" t="s">
        <v>735</v>
      </c>
      <c r="B8" s="36" t="s">
        <v>2251</v>
      </c>
      <c r="C8" s="161" t="s">
        <v>2254</v>
      </c>
    </row>
    <row r="9" spans="1:3" x14ac:dyDescent="0.3">
      <c r="A9" s="1" t="s">
        <v>736</v>
      </c>
      <c r="B9" s="36" t="s">
        <v>737</v>
      </c>
      <c r="C9" s="175" t="s">
        <v>2778</v>
      </c>
    </row>
    <row r="10" spans="1:3" ht="44.25" customHeight="1" x14ac:dyDescent="0.3">
      <c r="A10" s="1" t="s">
        <v>738</v>
      </c>
      <c r="B10" s="36" t="s">
        <v>952</v>
      </c>
      <c r="C10" s="175" t="s">
        <v>2779</v>
      </c>
    </row>
    <row r="11" spans="1:3" ht="54.75" customHeight="1" x14ac:dyDescent="0.3">
      <c r="A11" s="1" t="s">
        <v>739</v>
      </c>
      <c r="B11" s="36" t="s">
        <v>740</v>
      </c>
      <c r="C11" s="175" t="s">
        <v>2780</v>
      </c>
    </row>
    <row r="12" spans="1:3" x14ac:dyDescent="0.3">
      <c r="A12" s="1" t="s">
        <v>741</v>
      </c>
      <c r="B12" s="36" t="s">
        <v>2183</v>
      </c>
      <c r="C12" s="286" t="s">
        <v>2309</v>
      </c>
    </row>
    <row r="13" spans="1:3" x14ac:dyDescent="0.3">
      <c r="A13" s="1" t="s">
        <v>743</v>
      </c>
      <c r="B13" s="36" t="s">
        <v>742</v>
      </c>
      <c r="C13" s="175" t="s">
        <v>2781</v>
      </c>
    </row>
    <row r="14" spans="1:3" x14ac:dyDescent="0.3">
      <c r="A14" s="1" t="s">
        <v>745</v>
      </c>
      <c r="B14" s="36" t="s">
        <v>744</v>
      </c>
      <c r="C14" s="175" t="s">
        <v>2782</v>
      </c>
    </row>
    <row r="15" spans="1:3" ht="28.8" x14ac:dyDescent="0.3">
      <c r="A15" s="1" t="s">
        <v>747</v>
      </c>
      <c r="B15" s="36" t="s">
        <v>746</v>
      </c>
      <c r="C15" s="175" t="s">
        <v>2783</v>
      </c>
    </row>
    <row r="16" spans="1:3" x14ac:dyDescent="0.3">
      <c r="A16" s="1" t="s">
        <v>749</v>
      </c>
      <c r="B16" s="36" t="s">
        <v>748</v>
      </c>
      <c r="C16" s="175" t="s">
        <v>2783</v>
      </c>
    </row>
    <row r="17" spans="1:3" ht="30" customHeight="1" x14ac:dyDescent="0.3">
      <c r="A17" s="1" t="s">
        <v>751</v>
      </c>
      <c r="B17" s="40" t="s">
        <v>750</v>
      </c>
      <c r="C17" s="175" t="s">
        <v>2784</v>
      </c>
    </row>
    <row r="18" spans="1:3" x14ac:dyDescent="0.3">
      <c r="A18" s="1" t="s">
        <v>753</v>
      </c>
      <c r="B18" s="40" t="s">
        <v>752</v>
      </c>
      <c r="C18" s="175" t="s">
        <v>2785</v>
      </c>
    </row>
    <row r="19" spans="1:3" x14ac:dyDescent="0.3">
      <c r="A19" s="1" t="s">
        <v>2182</v>
      </c>
      <c r="B19" s="40" t="s">
        <v>754</v>
      </c>
      <c r="C19" s="175" t="s">
        <v>2786</v>
      </c>
    </row>
    <row r="20" spans="1:3" x14ac:dyDescent="0.3">
      <c r="A20" s="1" t="s">
        <v>2184</v>
      </c>
      <c r="B20" s="36" t="s">
        <v>2181</v>
      </c>
      <c r="C20" s="175" t="s">
        <v>764</v>
      </c>
    </row>
    <row r="21" spans="1:3" x14ac:dyDescent="0.3">
      <c r="A21" s="1" t="s">
        <v>755</v>
      </c>
      <c r="B21" s="37" t="s">
        <v>756</v>
      </c>
      <c r="C21" s="162"/>
    </row>
    <row r="22" spans="1:3" x14ac:dyDescent="0.3">
      <c r="A22" s="1" t="s">
        <v>757</v>
      </c>
      <c r="B22"/>
      <c r="C22" s="162"/>
    </row>
    <row r="23" spans="1:3" outlineLevel="1" x14ac:dyDescent="0.3">
      <c r="A23" s="1" t="s">
        <v>758</v>
      </c>
      <c r="C23" s="127"/>
    </row>
    <row r="24" spans="1:3" outlineLevel="1" x14ac:dyDescent="0.3">
      <c r="A24" s="1" t="s">
        <v>759</v>
      </c>
      <c r="B24" s="65"/>
      <c r="C24" s="127"/>
    </row>
    <row r="25" spans="1:3" outlineLevel="1" x14ac:dyDescent="0.3">
      <c r="A25" s="1" t="s">
        <v>760</v>
      </c>
      <c r="B25" s="65"/>
      <c r="C25" s="127"/>
    </row>
    <row r="26" spans="1:3" outlineLevel="1" x14ac:dyDescent="0.3">
      <c r="A26" s="1" t="s">
        <v>1845</v>
      </c>
      <c r="B26" s="65"/>
      <c r="C26" s="127"/>
    </row>
    <row r="27" spans="1:3" outlineLevel="1" x14ac:dyDescent="0.3">
      <c r="A27" s="1" t="s">
        <v>1846</v>
      </c>
      <c r="B27" s="65"/>
      <c r="C27" s="127"/>
    </row>
    <row r="28" spans="1:3" ht="18" outlineLevel="1" x14ac:dyDescent="0.3">
      <c r="A28" s="33"/>
      <c r="B28" s="33" t="s">
        <v>1779</v>
      </c>
      <c r="C28" s="68" t="s">
        <v>1104</v>
      </c>
    </row>
    <row r="29" spans="1:3" outlineLevel="1" x14ac:dyDescent="0.3">
      <c r="A29" s="1" t="s">
        <v>762</v>
      </c>
      <c r="B29" s="36" t="s">
        <v>1777</v>
      </c>
      <c r="C29" s="175" t="s">
        <v>767</v>
      </c>
    </row>
    <row r="30" spans="1:3" outlineLevel="1" x14ac:dyDescent="0.3">
      <c r="A30" s="1" t="s">
        <v>765</v>
      </c>
      <c r="B30" s="36" t="s">
        <v>1778</v>
      </c>
      <c r="C30" s="175" t="s">
        <v>770</v>
      </c>
    </row>
    <row r="31" spans="1:3" ht="86.4" outlineLevel="1" x14ac:dyDescent="0.3">
      <c r="A31" s="1" t="s">
        <v>768</v>
      </c>
      <c r="B31" s="36" t="s">
        <v>1776</v>
      </c>
      <c r="C31" s="287" t="s">
        <v>2787</v>
      </c>
    </row>
    <row r="32" spans="1:3" ht="28.8" outlineLevel="1" x14ac:dyDescent="0.3">
      <c r="A32" s="1" t="s">
        <v>771</v>
      </c>
      <c r="B32" s="164" t="s">
        <v>2295</v>
      </c>
      <c r="C32" s="127" t="s">
        <v>767</v>
      </c>
    </row>
    <row r="33" spans="1:3" outlineLevel="1" x14ac:dyDescent="0.3">
      <c r="A33" s="1" t="s">
        <v>772</v>
      </c>
      <c r="B33" s="163"/>
      <c r="C33" s="127"/>
    </row>
    <row r="34" spans="1:3" outlineLevel="1" x14ac:dyDescent="0.3">
      <c r="A34" s="1" t="s">
        <v>1090</v>
      </c>
      <c r="B34" s="163"/>
      <c r="C34" s="127"/>
    </row>
    <row r="35" spans="1:3" outlineLevel="1" x14ac:dyDescent="0.3">
      <c r="A35" s="1" t="s">
        <v>1790</v>
      </c>
      <c r="B35" s="163"/>
      <c r="C35" s="127"/>
    </row>
    <row r="36" spans="1:3" outlineLevel="1" x14ac:dyDescent="0.3">
      <c r="A36" s="1" t="s">
        <v>1791</v>
      </c>
      <c r="B36" s="163"/>
      <c r="C36" s="127"/>
    </row>
    <row r="37" spans="1:3" outlineLevel="1" x14ac:dyDescent="0.3">
      <c r="A37" s="1" t="s">
        <v>1792</v>
      </c>
      <c r="B37" s="163"/>
      <c r="C37" s="127"/>
    </row>
    <row r="38" spans="1:3" outlineLevel="1" x14ac:dyDescent="0.3">
      <c r="A38" s="1" t="s">
        <v>1793</v>
      </c>
      <c r="B38" s="163"/>
      <c r="C38" s="127"/>
    </row>
    <row r="39" spans="1:3" outlineLevel="1" x14ac:dyDescent="0.3">
      <c r="A39" s="1" t="s">
        <v>1794</v>
      </c>
      <c r="B39" s="163"/>
      <c r="C39" s="127"/>
    </row>
    <row r="40" spans="1:3" outlineLevel="1" x14ac:dyDescent="0.3">
      <c r="A40" s="1" t="s">
        <v>1795</v>
      </c>
      <c r="B40"/>
      <c r="C40" s="127"/>
    </row>
    <row r="41" spans="1:3" outlineLevel="1" x14ac:dyDescent="0.3">
      <c r="A41" s="1" t="s">
        <v>1796</v>
      </c>
      <c r="B41" s="163"/>
      <c r="C41" s="127"/>
    </row>
    <row r="42" spans="1:3" outlineLevel="1" x14ac:dyDescent="0.3">
      <c r="A42" s="1" t="s">
        <v>1797</v>
      </c>
      <c r="B42" s="163"/>
      <c r="C42" s="127"/>
    </row>
    <row r="43" spans="1:3" outlineLevel="1" x14ac:dyDescent="0.3">
      <c r="A43" s="1" t="s">
        <v>1798</v>
      </c>
      <c r="B43" s="163"/>
      <c r="C43" s="127"/>
    </row>
    <row r="44" spans="1:3" ht="18" x14ac:dyDescent="0.3">
      <c r="A44" s="33"/>
      <c r="B44" s="33" t="s">
        <v>1780</v>
      </c>
      <c r="C44" s="68" t="s">
        <v>761</v>
      </c>
    </row>
    <row r="45" spans="1:3" x14ac:dyDescent="0.3">
      <c r="A45" s="1" t="s">
        <v>773</v>
      </c>
      <c r="B45" s="40" t="s">
        <v>763</v>
      </c>
      <c r="C45" s="22" t="s">
        <v>764</v>
      </c>
    </row>
    <row r="46" spans="1:3" x14ac:dyDescent="0.3">
      <c r="A46" s="1" t="s">
        <v>1782</v>
      </c>
      <c r="B46" s="40" t="s">
        <v>766</v>
      </c>
      <c r="C46" s="22" t="s">
        <v>767</v>
      </c>
    </row>
    <row r="47" spans="1:3" x14ac:dyDescent="0.3">
      <c r="A47" s="1" t="s">
        <v>1783</v>
      </c>
      <c r="B47" s="40" t="s">
        <v>769</v>
      </c>
      <c r="C47" s="22" t="s">
        <v>770</v>
      </c>
    </row>
    <row r="48" spans="1:3" outlineLevel="1" x14ac:dyDescent="0.3">
      <c r="A48" s="1" t="s">
        <v>775</v>
      </c>
      <c r="B48" s="164" t="s">
        <v>2307</v>
      </c>
      <c r="C48" s="127" t="s">
        <v>1052</v>
      </c>
    </row>
    <row r="49" spans="1:3" outlineLevel="1" x14ac:dyDescent="0.3">
      <c r="A49" s="1" t="s">
        <v>776</v>
      </c>
      <c r="B49" s="142"/>
      <c r="C49" s="127"/>
    </row>
    <row r="50" spans="1:3" outlineLevel="1" x14ac:dyDescent="0.3">
      <c r="A50" s="1" t="s">
        <v>777</v>
      </c>
      <c r="B50" s="164"/>
      <c r="C50" s="127"/>
    </row>
    <row r="51" spans="1:3" ht="18" x14ac:dyDescent="0.3">
      <c r="A51" s="33"/>
      <c r="B51" s="33" t="s">
        <v>1781</v>
      </c>
      <c r="C51" s="68" t="s">
        <v>1104</v>
      </c>
    </row>
    <row r="52" spans="1:3" x14ac:dyDescent="0.3">
      <c r="A52" s="1" t="s">
        <v>1784</v>
      </c>
      <c r="B52" s="36" t="s">
        <v>774</v>
      </c>
      <c r="C52" s="22" t="s">
        <v>767</v>
      </c>
    </row>
    <row r="53" spans="1:3" x14ac:dyDescent="0.3">
      <c r="A53" s="1" t="s">
        <v>1785</v>
      </c>
      <c r="B53" s="142"/>
      <c r="C53" s="162"/>
    </row>
    <row r="54" spans="1:3" x14ac:dyDescent="0.3">
      <c r="A54" s="1" t="s">
        <v>1786</v>
      </c>
      <c r="B54" s="142"/>
      <c r="C54" s="162"/>
    </row>
    <row r="55" spans="1:3" x14ac:dyDescent="0.3">
      <c r="A55" s="1" t="s">
        <v>1787</v>
      </c>
      <c r="B55" s="142"/>
      <c r="C55" s="162"/>
    </row>
    <row r="56" spans="1:3" x14ac:dyDescent="0.3">
      <c r="A56" s="1" t="s">
        <v>1788</v>
      </c>
      <c r="B56" s="142"/>
      <c r="C56" s="162"/>
    </row>
    <row r="57" spans="1:3" x14ac:dyDescent="0.3">
      <c r="A57" s="1" t="s">
        <v>1789</v>
      </c>
      <c r="B57" s="142"/>
      <c r="C57" s="162"/>
    </row>
    <row r="58" spans="1:3" x14ac:dyDescent="0.3">
      <c r="B58" s="39"/>
    </row>
    <row r="59" spans="1:3" x14ac:dyDescent="0.3">
      <c r="B59" s="39"/>
    </row>
    <row r="60" spans="1:3" x14ac:dyDescent="0.3">
      <c r="B60" s="39"/>
    </row>
    <row r="61" spans="1:3" x14ac:dyDescent="0.3">
      <c r="B61" s="39"/>
    </row>
    <row r="62" spans="1:3" x14ac:dyDescent="0.3">
      <c r="B62" s="39"/>
    </row>
    <row r="63" spans="1:3" x14ac:dyDescent="0.3">
      <c r="B63" s="39"/>
    </row>
    <row r="64" spans="1:3" x14ac:dyDescent="0.3">
      <c r="B64" s="39"/>
    </row>
    <row r="65" spans="2:2" x14ac:dyDescent="0.3">
      <c r="B65" s="39"/>
    </row>
    <row r="66" spans="2:2" x14ac:dyDescent="0.3">
      <c r="B66" s="39"/>
    </row>
    <row r="67" spans="2:2" x14ac:dyDescent="0.3">
      <c r="B67" s="39"/>
    </row>
    <row r="68" spans="2:2" x14ac:dyDescent="0.3">
      <c r="B68" s="39"/>
    </row>
    <row r="69" spans="2:2" x14ac:dyDescent="0.3">
      <c r="B69" s="39"/>
    </row>
    <row r="70" spans="2:2" x14ac:dyDescent="0.3">
      <c r="B70" s="39"/>
    </row>
    <row r="71" spans="2:2" x14ac:dyDescent="0.3">
      <c r="B71" s="39"/>
    </row>
    <row r="72" spans="2:2" x14ac:dyDescent="0.3">
      <c r="B72" s="39"/>
    </row>
    <row r="73" spans="2:2" x14ac:dyDescent="0.3">
      <c r="B73" s="39"/>
    </row>
    <row r="74" spans="2:2" x14ac:dyDescent="0.3">
      <c r="B74" s="39"/>
    </row>
    <row r="75" spans="2:2" x14ac:dyDescent="0.3">
      <c r="B75" s="39"/>
    </row>
    <row r="76" spans="2:2" x14ac:dyDescent="0.3">
      <c r="B76" s="39"/>
    </row>
    <row r="77" spans="2:2" x14ac:dyDescent="0.3">
      <c r="B77" s="39"/>
    </row>
    <row r="78" spans="2:2" x14ac:dyDescent="0.3">
      <c r="B78" s="39"/>
    </row>
    <row r="79" spans="2:2" x14ac:dyDescent="0.3">
      <c r="B79" s="39"/>
    </row>
    <row r="80" spans="2:2" x14ac:dyDescent="0.3">
      <c r="B80" s="39"/>
    </row>
    <row r="81" spans="2:2" x14ac:dyDescent="0.3">
      <c r="B81" s="39"/>
    </row>
    <row r="82" spans="2:2" x14ac:dyDescent="0.3">
      <c r="B82" s="39"/>
    </row>
    <row r="83" spans="2:2" x14ac:dyDescent="0.3">
      <c r="B83" s="39"/>
    </row>
    <row r="84" spans="2:2" x14ac:dyDescent="0.3">
      <c r="B84" s="39"/>
    </row>
    <row r="85" spans="2:2" x14ac:dyDescent="0.3">
      <c r="B85" s="39"/>
    </row>
    <row r="86" spans="2:2" x14ac:dyDescent="0.3">
      <c r="B86" s="39"/>
    </row>
    <row r="87" spans="2:2" x14ac:dyDescent="0.3">
      <c r="B87" s="39"/>
    </row>
    <row r="88" spans="2:2" x14ac:dyDescent="0.3">
      <c r="B88" s="39"/>
    </row>
    <row r="89" spans="2:2" x14ac:dyDescent="0.3">
      <c r="B89" s="39"/>
    </row>
    <row r="90" spans="2:2" x14ac:dyDescent="0.3">
      <c r="B90" s="39"/>
    </row>
    <row r="91" spans="2:2" x14ac:dyDescent="0.3">
      <c r="B91" s="39"/>
    </row>
    <row r="92" spans="2:2" x14ac:dyDescent="0.3">
      <c r="B92" s="39"/>
    </row>
    <row r="93" spans="2:2" x14ac:dyDescent="0.3">
      <c r="B93" s="39"/>
    </row>
    <row r="94" spans="2:2" x14ac:dyDescent="0.3">
      <c r="B94" s="39"/>
    </row>
    <row r="95" spans="2:2" x14ac:dyDescent="0.3">
      <c r="B95" s="39"/>
    </row>
    <row r="96" spans="2:2" x14ac:dyDescent="0.3">
      <c r="B96" s="39"/>
    </row>
    <row r="97" spans="2:2" x14ac:dyDescent="0.3">
      <c r="B97" s="39"/>
    </row>
    <row r="98" spans="2:2" x14ac:dyDescent="0.3">
      <c r="B98" s="39"/>
    </row>
    <row r="99" spans="2:2" x14ac:dyDescent="0.3">
      <c r="B99" s="39"/>
    </row>
    <row r="100" spans="2:2" x14ac:dyDescent="0.3">
      <c r="B100" s="39"/>
    </row>
    <row r="101" spans="2:2" x14ac:dyDescent="0.3">
      <c r="B101" s="39"/>
    </row>
    <row r="102" spans="2:2" x14ac:dyDescent="0.3">
      <c r="B102" s="39"/>
    </row>
    <row r="103" spans="2:2" x14ac:dyDescent="0.3">
      <c r="B103" s="20"/>
    </row>
    <row r="104" spans="2:2" x14ac:dyDescent="0.3">
      <c r="B104" s="20"/>
    </row>
    <row r="105" spans="2:2" x14ac:dyDescent="0.3">
      <c r="B105" s="20"/>
    </row>
    <row r="106" spans="2:2" x14ac:dyDescent="0.3">
      <c r="B106" s="20"/>
    </row>
    <row r="107" spans="2:2" x14ac:dyDescent="0.3">
      <c r="B107" s="20"/>
    </row>
    <row r="108" spans="2:2" x14ac:dyDescent="0.3">
      <c r="B108" s="20"/>
    </row>
    <row r="109" spans="2:2" x14ac:dyDescent="0.3">
      <c r="B109" s="20"/>
    </row>
    <row r="110" spans="2:2" x14ac:dyDescent="0.3">
      <c r="B110" s="20"/>
    </row>
    <row r="111" spans="2:2" x14ac:dyDescent="0.3">
      <c r="B111" s="20"/>
    </row>
    <row r="112" spans="2:2" x14ac:dyDescent="0.3">
      <c r="B112" s="20"/>
    </row>
    <row r="113" spans="2:2" x14ac:dyDescent="0.3">
      <c r="B113" s="39"/>
    </row>
    <row r="114" spans="2:2" x14ac:dyDescent="0.3">
      <c r="B114" s="39"/>
    </row>
    <row r="115" spans="2:2" x14ac:dyDescent="0.3">
      <c r="B115" s="39"/>
    </row>
    <row r="116" spans="2:2" x14ac:dyDescent="0.3">
      <c r="B116" s="39"/>
    </row>
    <row r="117" spans="2:2" x14ac:dyDescent="0.3">
      <c r="B117" s="39"/>
    </row>
    <row r="118" spans="2:2" x14ac:dyDescent="0.3">
      <c r="B118" s="39"/>
    </row>
    <row r="119" spans="2:2" x14ac:dyDescent="0.3">
      <c r="B119" s="39"/>
    </row>
    <row r="120" spans="2:2" x14ac:dyDescent="0.3">
      <c r="B120" s="39"/>
    </row>
    <row r="121" spans="2:2" x14ac:dyDescent="0.3">
      <c r="B121" s="18"/>
    </row>
    <row r="122" spans="2:2" x14ac:dyDescent="0.3">
      <c r="B122" s="39"/>
    </row>
    <row r="123" spans="2:2" x14ac:dyDescent="0.3">
      <c r="B123" s="39"/>
    </row>
    <row r="124" spans="2:2" x14ac:dyDescent="0.3">
      <c r="B124" s="39"/>
    </row>
    <row r="125" spans="2:2" x14ac:dyDescent="0.3">
      <c r="B125" s="39"/>
    </row>
    <row r="126" spans="2:2" x14ac:dyDescent="0.3">
      <c r="B126" s="39"/>
    </row>
    <row r="127" spans="2:2" x14ac:dyDescent="0.3">
      <c r="B127" s="39"/>
    </row>
    <row r="128" spans="2:2" x14ac:dyDescent="0.3">
      <c r="B128" s="39"/>
    </row>
    <row r="129" spans="2:2" x14ac:dyDescent="0.3">
      <c r="B129" s="39"/>
    </row>
    <row r="130" spans="2:2" x14ac:dyDescent="0.3">
      <c r="B130" s="39"/>
    </row>
    <row r="131" spans="2:2" x14ac:dyDescent="0.3">
      <c r="B131" s="39"/>
    </row>
    <row r="132" spans="2:2" x14ac:dyDescent="0.3">
      <c r="B132" s="39"/>
    </row>
    <row r="133" spans="2:2" x14ac:dyDescent="0.3">
      <c r="B133" s="39"/>
    </row>
    <row r="134" spans="2:2" x14ac:dyDescent="0.3">
      <c r="B134" s="39"/>
    </row>
    <row r="135" spans="2:2" x14ac:dyDescent="0.3">
      <c r="B135" s="39"/>
    </row>
    <row r="136" spans="2:2" x14ac:dyDescent="0.3">
      <c r="B136" s="39"/>
    </row>
    <row r="137" spans="2:2" x14ac:dyDescent="0.3">
      <c r="B137" s="39"/>
    </row>
    <row r="138" spans="2:2" x14ac:dyDescent="0.3">
      <c r="B138" s="39"/>
    </row>
    <row r="140" spans="2:2" x14ac:dyDescent="0.3">
      <c r="B140" s="39"/>
    </row>
    <row r="141" spans="2:2" x14ac:dyDescent="0.3">
      <c r="B141" s="39"/>
    </row>
    <row r="142" spans="2:2" x14ac:dyDescent="0.3">
      <c r="B142" s="39"/>
    </row>
    <row r="147" spans="2:2" x14ac:dyDescent="0.3">
      <c r="B147" s="28"/>
    </row>
    <row r="148" spans="2:2" x14ac:dyDescent="0.3">
      <c r="B148" s="69"/>
    </row>
    <row r="154" spans="2:2" x14ac:dyDescent="0.3">
      <c r="B154" s="40"/>
    </row>
    <row r="155" spans="2:2" x14ac:dyDescent="0.3">
      <c r="B155" s="39"/>
    </row>
    <row r="157" spans="2:2" x14ac:dyDescent="0.3">
      <c r="B157" s="39"/>
    </row>
    <row r="158" spans="2:2" x14ac:dyDescent="0.3">
      <c r="B158" s="39"/>
    </row>
    <row r="159" spans="2:2" x14ac:dyDescent="0.3">
      <c r="B159" s="39"/>
    </row>
    <row r="160" spans="2:2" x14ac:dyDescent="0.3">
      <c r="B160" s="39"/>
    </row>
    <row r="161" spans="2:2" x14ac:dyDescent="0.3">
      <c r="B161" s="39"/>
    </row>
    <row r="162" spans="2:2" x14ac:dyDescent="0.3">
      <c r="B162" s="39"/>
    </row>
    <row r="163" spans="2:2" x14ac:dyDescent="0.3">
      <c r="B163" s="39"/>
    </row>
    <row r="164" spans="2:2" x14ac:dyDescent="0.3">
      <c r="B164" s="39"/>
    </row>
    <row r="165" spans="2:2" x14ac:dyDescent="0.3">
      <c r="B165" s="39"/>
    </row>
    <row r="166" spans="2:2" x14ac:dyDescent="0.3">
      <c r="B166" s="39"/>
    </row>
    <row r="167" spans="2:2" x14ac:dyDescent="0.3">
      <c r="B167" s="39"/>
    </row>
    <row r="168" spans="2:2" x14ac:dyDescent="0.3">
      <c r="B168" s="39"/>
    </row>
    <row r="265" spans="2:2" x14ac:dyDescent="0.3">
      <c r="B265" s="36"/>
    </row>
    <row r="266" spans="2:2" x14ac:dyDescent="0.3">
      <c r="B266" s="39"/>
    </row>
    <row r="267" spans="2:2" x14ac:dyDescent="0.3">
      <c r="B267" s="39"/>
    </row>
    <row r="270" spans="2:2" x14ac:dyDescent="0.3">
      <c r="B270" s="39"/>
    </row>
    <row r="286" spans="2:2" x14ac:dyDescent="0.3">
      <c r="B286" s="36"/>
    </row>
    <row r="316" spans="2:2" x14ac:dyDescent="0.3">
      <c r="B316" s="28"/>
    </row>
    <row r="317" spans="2:2" x14ac:dyDescent="0.3">
      <c r="B317" s="39"/>
    </row>
    <row r="319" spans="2:2" x14ac:dyDescent="0.3">
      <c r="B319" s="39"/>
    </row>
    <row r="320" spans="2:2" x14ac:dyDescent="0.3">
      <c r="B320" s="39"/>
    </row>
    <row r="321" spans="2:2" x14ac:dyDescent="0.3">
      <c r="B321" s="39"/>
    </row>
    <row r="322" spans="2:2" x14ac:dyDescent="0.3">
      <c r="B322" s="39"/>
    </row>
    <row r="323" spans="2:2" x14ac:dyDescent="0.3">
      <c r="B323" s="39"/>
    </row>
    <row r="324" spans="2:2" x14ac:dyDescent="0.3">
      <c r="B324" s="39"/>
    </row>
    <row r="325" spans="2:2" x14ac:dyDescent="0.3">
      <c r="B325" s="39"/>
    </row>
    <row r="326" spans="2:2" x14ac:dyDescent="0.3">
      <c r="B326" s="39"/>
    </row>
    <row r="327" spans="2:2" x14ac:dyDescent="0.3">
      <c r="B327" s="39"/>
    </row>
    <row r="328" spans="2:2" x14ac:dyDescent="0.3">
      <c r="B328" s="39"/>
    </row>
    <row r="329" spans="2:2" x14ac:dyDescent="0.3">
      <c r="B329" s="39"/>
    </row>
    <row r="330" spans="2:2" x14ac:dyDescent="0.3">
      <c r="B330" s="39"/>
    </row>
    <row r="342" spans="2:2" x14ac:dyDescent="0.3">
      <c r="B342" s="39"/>
    </row>
    <row r="343" spans="2:2" x14ac:dyDescent="0.3">
      <c r="B343" s="39"/>
    </row>
    <row r="344" spans="2:2" x14ac:dyDescent="0.3">
      <c r="B344" s="39"/>
    </row>
    <row r="345" spans="2:2" x14ac:dyDescent="0.3">
      <c r="B345" s="39"/>
    </row>
    <row r="346" spans="2:2" x14ac:dyDescent="0.3">
      <c r="B346" s="39"/>
    </row>
    <row r="347" spans="2:2" x14ac:dyDescent="0.3">
      <c r="B347" s="39"/>
    </row>
    <row r="348" spans="2:2" x14ac:dyDescent="0.3">
      <c r="B348" s="39"/>
    </row>
    <row r="349" spans="2:2" x14ac:dyDescent="0.3">
      <c r="B349" s="39"/>
    </row>
    <row r="350" spans="2:2" x14ac:dyDescent="0.3">
      <c r="B350" s="39"/>
    </row>
    <row r="352" spans="2:2" x14ac:dyDescent="0.3">
      <c r="B352" s="39"/>
    </row>
    <row r="353" spans="2:2" x14ac:dyDescent="0.3">
      <c r="B353" s="39"/>
    </row>
    <row r="354" spans="2:2" x14ac:dyDescent="0.3">
      <c r="B354" s="39"/>
    </row>
    <row r="355" spans="2:2" x14ac:dyDescent="0.3">
      <c r="B355" s="39"/>
    </row>
    <row r="356" spans="2:2" x14ac:dyDescent="0.3">
      <c r="B356" s="39"/>
    </row>
    <row r="358" spans="2:2" x14ac:dyDescent="0.3">
      <c r="B358" s="39"/>
    </row>
    <row r="361" spans="2:2" x14ac:dyDescent="0.3">
      <c r="B361" s="39"/>
    </row>
    <row r="364" spans="2:2" x14ac:dyDescent="0.3">
      <c r="B364" s="39"/>
    </row>
    <row r="365" spans="2:2" x14ac:dyDescent="0.3">
      <c r="B365" s="39"/>
    </row>
    <row r="366" spans="2:2" x14ac:dyDescent="0.3">
      <c r="B366" s="39"/>
    </row>
    <row r="367" spans="2:2" x14ac:dyDescent="0.3">
      <c r="B367" s="39"/>
    </row>
    <row r="368" spans="2:2" x14ac:dyDescent="0.3">
      <c r="B368" s="39"/>
    </row>
    <row r="369" spans="2:2" x14ac:dyDescent="0.3">
      <c r="B369" s="39"/>
    </row>
    <row r="370" spans="2:2" x14ac:dyDescent="0.3">
      <c r="B370" s="39"/>
    </row>
    <row r="371" spans="2:2" x14ac:dyDescent="0.3">
      <c r="B371" s="39"/>
    </row>
    <row r="372" spans="2:2" x14ac:dyDescent="0.3">
      <c r="B372" s="39"/>
    </row>
    <row r="373" spans="2:2" x14ac:dyDescent="0.3">
      <c r="B373" s="39"/>
    </row>
    <row r="374" spans="2:2" x14ac:dyDescent="0.3">
      <c r="B374" s="39"/>
    </row>
    <row r="375" spans="2:2" x14ac:dyDescent="0.3">
      <c r="B375" s="39"/>
    </row>
    <row r="376" spans="2:2" x14ac:dyDescent="0.3">
      <c r="B376" s="39"/>
    </row>
    <row r="377" spans="2:2" x14ac:dyDescent="0.3">
      <c r="B377" s="39"/>
    </row>
    <row r="378" spans="2:2" x14ac:dyDescent="0.3">
      <c r="B378" s="39"/>
    </row>
    <row r="379" spans="2:2" x14ac:dyDescent="0.3">
      <c r="B379" s="39"/>
    </row>
    <row r="380" spans="2:2" x14ac:dyDescent="0.3">
      <c r="B380" s="39"/>
    </row>
    <row r="381" spans="2:2" x14ac:dyDescent="0.3">
      <c r="B381" s="39"/>
    </row>
    <row r="382" spans="2:2" x14ac:dyDescent="0.3">
      <c r="B382" s="39"/>
    </row>
    <row r="386" spans="2:2" x14ac:dyDescent="0.3">
      <c r="B386" s="28"/>
    </row>
    <row r="403" spans="2:2" x14ac:dyDescent="0.3">
      <c r="B403" s="70"/>
    </row>
  </sheetData>
  <sheetProtection algorithmName="SHA-512" hashValue="FwVIeGXeretnkg4BW7l646uacHRnrFZ9j6qAhAjqmgrCNIV3msNxUVuZN+UK1kQtOsb1jmylyA3NE8lKPmYIQw==" saltValue="2yWsEO38fkCTiUDi96UAXQ==" spinCount="100000" sheet="1" formatCells="0" formatColumns="0" formatRows="0" insertHyperlinks="0" sort="0" autoFilter="0" pivotTables="0"/>
  <protectedRanges>
    <protectedRange sqref="B21 C52:C88 B52 B24:B27 C13:C20 C29:C31 A53:B88 C23:C27 C6:C11 B32:C43" name="Glossary"/>
  </protectedRanges>
  <phoneticPr fontId="42" type="noConversion"/>
  <pageMargins left="0.70866141732283472" right="0.70866141732283472" top="0.74803149606299213" bottom="0.74803149606299213" header="0.31496062992125984" footer="0.31496062992125984"/>
  <pageSetup paperSize="9" scale="50" orientation="landscape" r:id="rId1"/>
  <headerFooter>
    <oddHeader>&amp;R&amp;G</oddHeader>
  </headerFooter>
  <legacyDrawingHF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tabColor rgb="FF243386"/>
  </sheetPr>
  <dimension ref="A1:L429"/>
  <sheetViews>
    <sheetView topLeftCell="A190" zoomScale="80" zoomScaleNormal="80" workbookViewId="0">
      <selection activeCell="E239" sqref="E239"/>
    </sheetView>
  </sheetViews>
  <sheetFormatPr defaultColWidth="8.88671875" defaultRowHeight="14.4" x14ac:dyDescent="0.3"/>
  <cols>
    <col min="1" max="1" width="68" style="174" customWidth="1"/>
    <col min="2" max="2" width="62.33203125" style="174" customWidth="1"/>
    <col min="3" max="3" width="25.44140625" style="174" customWidth="1"/>
    <col min="4" max="4" width="17.88671875" style="174" customWidth="1"/>
    <col min="5" max="5" width="25.44140625" style="174" customWidth="1"/>
    <col min="6" max="6" width="33.109375" style="174" customWidth="1"/>
    <col min="7" max="7" width="36.44140625" style="174" customWidth="1"/>
    <col min="8" max="8" width="28.88671875" style="174" customWidth="1"/>
    <col min="9" max="9" width="25.44140625" style="174" customWidth="1"/>
    <col min="10" max="10" width="25.5546875" style="174" customWidth="1"/>
    <col min="11" max="13" width="0.6640625" style="174" customWidth="1"/>
    <col min="14" max="16384" width="8.88671875" style="174"/>
  </cols>
  <sheetData>
    <row r="1" spans="1:12" ht="16.2" customHeight="1" x14ac:dyDescent="0.3">
      <c r="A1" s="299" t="s">
        <v>2312</v>
      </c>
      <c r="B1" s="299"/>
      <c r="C1" s="299"/>
      <c r="D1" s="299"/>
      <c r="E1" s="299"/>
      <c r="F1" s="299"/>
      <c r="G1" s="299"/>
      <c r="H1" s="299"/>
      <c r="I1" s="299"/>
      <c r="J1" s="299"/>
      <c r="K1" s="299"/>
      <c r="L1" s="299"/>
    </row>
    <row r="2" spans="1:12" x14ac:dyDescent="0.3">
      <c r="A2" s="184" t="s">
        <v>2313</v>
      </c>
    </row>
    <row r="3" spans="1:12" x14ac:dyDescent="0.3">
      <c r="A3" s="185" t="s">
        <v>1170</v>
      </c>
    </row>
    <row r="4" spans="1:12" x14ac:dyDescent="0.3">
      <c r="A4" s="186" t="s">
        <v>2313</v>
      </c>
      <c r="B4" s="187" t="s">
        <v>2314</v>
      </c>
    </row>
    <row r="5" spans="1:12" x14ac:dyDescent="0.3">
      <c r="A5" s="188" t="s">
        <v>2315</v>
      </c>
      <c r="B5" s="189" t="s">
        <v>2308</v>
      </c>
    </row>
    <row r="6" spans="1:12" x14ac:dyDescent="0.3">
      <c r="A6" s="188" t="s">
        <v>2316</v>
      </c>
      <c r="B6" s="189" t="s">
        <v>2317</v>
      </c>
    </row>
    <row r="7" spans="1:12" x14ac:dyDescent="0.3">
      <c r="A7" s="188" t="s">
        <v>2318</v>
      </c>
      <c r="B7" s="189" t="s">
        <v>2319</v>
      </c>
    </row>
    <row r="8" spans="1:12" x14ac:dyDescent="0.3">
      <c r="A8" s="188" t="s">
        <v>2320</v>
      </c>
      <c r="B8" s="189" t="s">
        <v>2321</v>
      </c>
    </row>
    <row r="9" spans="1:12" x14ac:dyDescent="0.3">
      <c r="A9" s="188" t="s">
        <v>2322</v>
      </c>
      <c r="B9" s="189" t="s">
        <v>2323</v>
      </c>
    </row>
    <row r="10" spans="1:12" x14ac:dyDescent="0.3">
      <c r="A10" s="188" t="s">
        <v>2324</v>
      </c>
      <c r="B10" s="189" t="s">
        <v>2325</v>
      </c>
    </row>
    <row r="11" spans="1:12" x14ac:dyDescent="0.3">
      <c r="A11" s="190" t="s">
        <v>2326</v>
      </c>
      <c r="B11" s="191" t="s">
        <v>2309</v>
      </c>
    </row>
    <row r="12" spans="1:12" x14ac:dyDescent="0.3">
      <c r="A12" s="185" t="s">
        <v>1170</v>
      </c>
    </row>
    <row r="13" spans="1:12" x14ac:dyDescent="0.3">
      <c r="A13" s="184" t="s">
        <v>2327</v>
      </c>
    </row>
    <row r="14" spans="1:12" x14ac:dyDescent="0.3">
      <c r="A14" s="185" t="s">
        <v>1170</v>
      </c>
    </row>
    <row r="15" spans="1:12" x14ac:dyDescent="0.3">
      <c r="A15" s="192"/>
      <c r="B15" s="193" t="s">
        <v>2328</v>
      </c>
      <c r="C15" s="300" t="s">
        <v>2329</v>
      </c>
      <c r="D15" s="301"/>
      <c r="E15" s="300" t="s">
        <v>2330</v>
      </c>
      <c r="F15" s="301"/>
      <c r="G15" s="300" t="s">
        <v>2331</v>
      </c>
      <c r="H15" s="301"/>
      <c r="I15" s="300" t="s">
        <v>2332</v>
      </c>
      <c r="J15" s="302"/>
    </row>
    <row r="16" spans="1:12" x14ac:dyDescent="0.3">
      <c r="A16" s="192"/>
      <c r="B16" s="192"/>
      <c r="C16" s="193" t="s">
        <v>2333</v>
      </c>
      <c r="D16" s="193" t="s">
        <v>2334</v>
      </c>
      <c r="E16" s="193" t="s">
        <v>2333</v>
      </c>
      <c r="F16" s="193" t="s">
        <v>2334</v>
      </c>
      <c r="G16" s="193" t="s">
        <v>2333</v>
      </c>
      <c r="H16" s="193" t="s">
        <v>2334</v>
      </c>
      <c r="I16" s="193" t="s">
        <v>2333</v>
      </c>
      <c r="J16" s="187" t="s">
        <v>2334</v>
      </c>
    </row>
    <row r="17" spans="1:10" x14ac:dyDescent="0.3">
      <c r="A17" s="193" t="s">
        <v>958</v>
      </c>
      <c r="B17" s="193" t="s">
        <v>2335</v>
      </c>
      <c r="C17" s="188" t="s">
        <v>2336</v>
      </c>
      <c r="D17" s="188" t="s">
        <v>2336</v>
      </c>
      <c r="E17" s="188" t="s">
        <v>2337</v>
      </c>
      <c r="F17" s="188" t="s">
        <v>2338</v>
      </c>
      <c r="G17" s="188" t="s">
        <v>2339</v>
      </c>
      <c r="H17" s="188" t="s">
        <v>2339</v>
      </c>
      <c r="I17" s="188" t="s">
        <v>2339</v>
      </c>
      <c r="J17" s="189" t="s">
        <v>2339</v>
      </c>
    </row>
    <row r="18" spans="1:10" x14ac:dyDescent="0.3">
      <c r="A18" s="193" t="s">
        <v>2340</v>
      </c>
      <c r="B18" s="193" t="s">
        <v>2308</v>
      </c>
      <c r="C18" s="188" t="s">
        <v>2341</v>
      </c>
      <c r="D18" s="188" t="s">
        <v>2342</v>
      </c>
      <c r="E18" s="188" t="s">
        <v>2343</v>
      </c>
      <c r="F18" s="188" t="s">
        <v>2344</v>
      </c>
      <c r="G18" s="188" t="s">
        <v>2339</v>
      </c>
      <c r="H18" s="188" t="s">
        <v>2339</v>
      </c>
      <c r="I18" s="188" t="s">
        <v>2339</v>
      </c>
      <c r="J18" s="189" t="s">
        <v>2339</v>
      </c>
    </row>
    <row r="19" spans="1:10" x14ac:dyDescent="0.3">
      <c r="A19" s="193" t="s">
        <v>2345</v>
      </c>
      <c r="B19" s="193" t="s">
        <v>2308</v>
      </c>
      <c r="C19" s="188" t="s">
        <v>2341</v>
      </c>
      <c r="D19" s="188" t="s">
        <v>2342</v>
      </c>
      <c r="E19" s="188" t="s">
        <v>2343</v>
      </c>
      <c r="F19" s="188" t="s">
        <v>2344</v>
      </c>
      <c r="G19" s="188" t="s">
        <v>2339</v>
      </c>
      <c r="H19" s="188" t="s">
        <v>2339</v>
      </c>
      <c r="I19" s="188" t="s">
        <v>2339</v>
      </c>
      <c r="J19" s="189" t="s">
        <v>2339</v>
      </c>
    </row>
    <row r="20" spans="1:10" x14ac:dyDescent="0.3">
      <c r="A20" s="193" t="s">
        <v>2346</v>
      </c>
      <c r="B20" s="193" t="s">
        <v>2335</v>
      </c>
      <c r="C20" s="188" t="s">
        <v>2347</v>
      </c>
      <c r="D20" s="188" t="s">
        <v>2336</v>
      </c>
      <c r="E20" s="188" t="s">
        <v>2348</v>
      </c>
      <c r="F20" s="188" t="s">
        <v>2349</v>
      </c>
      <c r="G20" s="188" t="s">
        <v>2339</v>
      </c>
      <c r="H20" s="188" t="s">
        <v>2339</v>
      </c>
      <c r="I20" s="188" t="s">
        <v>2339</v>
      </c>
      <c r="J20" s="189" t="s">
        <v>2339</v>
      </c>
    </row>
    <row r="21" spans="1:10" x14ac:dyDescent="0.3">
      <c r="A21" s="193" t="s">
        <v>2346</v>
      </c>
      <c r="B21" s="193" t="s">
        <v>2350</v>
      </c>
      <c r="C21" s="188" t="s">
        <v>2347</v>
      </c>
      <c r="D21" s="188" t="s">
        <v>2351</v>
      </c>
      <c r="E21" s="194" t="s">
        <v>2348</v>
      </c>
      <c r="F21" s="194" t="s">
        <v>2352</v>
      </c>
      <c r="G21" s="188" t="s">
        <v>2339</v>
      </c>
      <c r="H21" s="188" t="s">
        <v>2339</v>
      </c>
      <c r="I21" s="188" t="s">
        <v>2339</v>
      </c>
      <c r="J21" s="189" t="s">
        <v>2339</v>
      </c>
    </row>
    <row r="22" spans="1:10" x14ac:dyDescent="0.3">
      <c r="A22" s="193" t="s">
        <v>2346</v>
      </c>
      <c r="B22" s="193" t="s">
        <v>2353</v>
      </c>
      <c r="C22" s="188" t="s">
        <v>2354</v>
      </c>
      <c r="D22" s="188" t="s">
        <v>2355</v>
      </c>
      <c r="E22" s="194" t="s">
        <v>2348</v>
      </c>
      <c r="F22" s="194" t="s">
        <v>2352</v>
      </c>
      <c r="G22" s="188" t="s">
        <v>2339</v>
      </c>
      <c r="H22" s="188" t="s">
        <v>2339</v>
      </c>
      <c r="I22" s="188" t="s">
        <v>2339</v>
      </c>
      <c r="J22" s="189" t="s">
        <v>2339</v>
      </c>
    </row>
    <row r="23" spans="1:10" x14ac:dyDescent="0.3">
      <c r="A23" s="193" t="s">
        <v>2346</v>
      </c>
      <c r="B23" s="193" t="s">
        <v>2356</v>
      </c>
      <c r="C23" s="188" t="s">
        <v>2354</v>
      </c>
      <c r="D23" s="188" t="s">
        <v>2357</v>
      </c>
      <c r="E23" s="194" t="s">
        <v>2358</v>
      </c>
      <c r="F23" s="194" t="s">
        <v>2359</v>
      </c>
      <c r="G23" s="188" t="s">
        <v>2339</v>
      </c>
      <c r="H23" s="188" t="s">
        <v>2339</v>
      </c>
      <c r="I23" s="188" t="s">
        <v>2339</v>
      </c>
      <c r="J23" s="189" t="s">
        <v>2339</v>
      </c>
    </row>
    <row r="24" spans="1:10" x14ac:dyDescent="0.3">
      <c r="A24" s="193" t="s">
        <v>2360</v>
      </c>
      <c r="B24" s="193" t="s">
        <v>2317</v>
      </c>
      <c r="C24" s="188" t="s">
        <v>2339</v>
      </c>
      <c r="D24" s="188" t="s">
        <v>2361</v>
      </c>
      <c r="E24" s="188" t="s">
        <v>2339</v>
      </c>
      <c r="F24" s="188" t="s">
        <v>2362</v>
      </c>
      <c r="G24" s="188" t="s">
        <v>2339</v>
      </c>
      <c r="H24" s="188" t="s">
        <v>2339</v>
      </c>
      <c r="I24" s="188" t="s">
        <v>2339</v>
      </c>
      <c r="J24" s="189" t="s">
        <v>2339</v>
      </c>
    </row>
    <row r="25" spans="1:10" x14ac:dyDescent="0.3">
      <c r="A25" s="193" t="s">
        <v>2363</v>
      </c>
      <c r="B25" s="193" t="s">
        <v>2308</v>
      </c>
      <c r="C25" s="188" t="s">
        <v>2347</v>
      </c>
      <c r="D25" s="188" t="s">
        <v>2342</v>
      </c>
      <c r="E25" s="188" t="s">
        <v>2348</v>
      </c>
      <c r="F25" s="188" t="s">
        <v>2344</v>
      </c>
      <c r="G25" s="188" t="s">
        <v>2339</v>
      </c>
      <c r="H25" s="188" t="s">
        <v>2339</v>
      </c>
      <c r="I25" s="188" t="s">
        <v>2339</v>
      </c>
      <c r="J25" s="189" t="s">
        <v>2339</v>
      </c>
    </row>
    <row r="26" spans="1:10" x14ac:dyDescent="0.3">
      <c r="A26" s="193" t="s">
        <v>2364</v>
      </c>
      <c r="B26" s="193" t="s">
        <v>2308</v>
      </c>
      <c r="C26" s="188" t="s">
        <v>2339</v>
      </c>
      <c r="D26" s="188" t="s">
        <v>2342</v>
      </c>
      <c r="E26" s="188" t="s">
        <v>2339</v>
      </c>
      <c r="F26" s="188" t="s">
        <v>2344</v>
      </c>
      <c r="G26" s="188" t="s">
        <v>2339</v>
      </c>
      <c r="H26" s="188" t="s">
        <v>2339</v>
      </c>
      <c r="I26" s="188" t="s">
        <v>2339</v>
      </c>
      <c r="J26" s="189" t="s">
        <v>2339</v>
      </c>
    </row>
    <row r="27" spans="1:10" x14ac:dyDescent="0.3">
      <c r="A27" s="193" t="s">
        <v>2365</v>
      </c>
      <c r="B27" s="193" t="s">
        <v>2308</v>
      </c>
      <c r="C27" s="188" t="s">
        <v>2341</v>
      </c>
      <c r="D27" s="188" t="s">
        <v>2342</v>
      </c>
      <c r="E27" s="188" t="s">
        <v>2339</v>
      </c>
      <c r="F27" s="188" t="s">
        <v>2366</v>
      </c>
      <c r="G27" s="188" t="s">
        <v>2339</v>
      </c>
      <c r="H27" s="188" t="s">
        <v>2339</v>
      </c>
      <c r="I27" s="188" t="s">
        <v>2339</v>
      </c>
      <c r="J27" s="189" t="s">
        <v>2339</v>
      </c>
    </row>
    <row r="28" spans="1:10" x14ac:dyDescent="0.3">
      <c r="A28" s="193" t="s">
        <v>2367</v>
      </c>
      <c r="B28" s="193" t="s">
        <v>2308</v>
      </c>
      <c r="C28" s="188" t="s">
        <v>2339</v>
      </c>
      <c r="D28" s="188" t="s">
        <v>2342</v>
      </c>
      <c r="E28" s="188" t="s">
        <v>2339</v>
      </c>
      <c r="F28" s="188" t="s">
        <v>2344</v>
      </c>
      <c r="G28" s="188" t="s">
        <v>2339</v>
      </c>
      <c r="H28" s="188" t="s">
        <v>2339</v>
      </c>
      <c r="I28" s="188" t="s">
        <v>2339</v>
      </c>
      <c r="J28" s="189" t="s">
        <v>2339</v>
      </c>
    </row>
    <row r="29" spans="1:10" x14ac:dyDescent="0.3">
      <c r="A29" s="195" t="s">
        <v>2368</v>
      </c>
      <c r="B29" s="195" t="s">
        <v>2335</v>
      </c>
      <c r="C29" s="190" t="s">
        <v>2347</v>
      </c>
      <c r="D29" s="190" t="s">
        <v>2336</v>
      </c>
      <c r="E29" s="190" t="s">
        <v>2358</v>
      </c>
      <c r="F29" s="190" t="s">
        <v>2338</v>
      </c>
      <c r="G29" s="190" t="s">
        <v>2339</v>
      </c>
      <c r="H29" s="190" t="s">
        <v>2339</v>
      </c>
      <c r="I29" s="190" t="s">
        <v>2339</v>
      </c>
      <c r="J29" s="191" t="s">
        <v>2339</v>
      </c>
    </row>
    <row r="30" spans="1:10" x14ac:dyDescent="0.3">
      <c r="A30" s="185" t="s">
        <v>1170</v>
      </c>
    </row>
    <row r="31" spans="1:10" x14ac:dyDescent="0.3">
      <c r="A31" s="196" t="s">
        <v>2369</v>
      </c>
    </row>
    <row r="32" spans="1:10" x14ac:dyDescent="0.3">
      <c r="A32" s="185" t="s">
        <v>1170</v>
      </c>
    </row>
    <row r="33" spans="1:2" x14ac:dyDescent="0.3">
      <c r="A33" s="193" t="s">
        <v>2369</v>
      </c>
      <c r="B33" s="187" t="s">
        <v>761</v>
      </c>
    </row>
    <row r="34" spans="1:2" x14ac:dyDescent="0.3">
      <c r="A34" s="197" t="s">
        <v>2370</v>
      </c>
      <c r="B34" s="198"/>
    </row>
    <row r="35" spans="1:2" x14ac:dyDescent="0.3">
      <c r="A35" s="188" t="s">
        <v>2371</v>
      </c>
      <c r="B35" s="199">
        <v>7490021140.8500004</v>
      </c>
    </row>
    <row r="36" spans="1:2" x14ac:dyDescent="0.3">
      <c r="A36" s="188" t="s">
        <v>2372</v>
      </c>
      <c r="B36" s="200" t="s">
        <v>2373</v>
      </c>
    </row>
    <row r="37" spans="1:2" x14ac:dyDescent="0.3">
      <c r="A37" s="188" t="s">
        <v>2374</v>
      </c>
      <c r="B37" s="201">
        <v>1.6500000000000001E-2</v>
      </c>
    </row>
    <row r="38" spans="1:2" x14ac:dyDescent="0.3">
      <c r="A38" s="188" t="s">
        <v>2375</v>
      </c>
      <c r="B38" s="201">
        <v>2.1399999999999999E-2</v>
      </c>
    </row>
    <row r="39" spans="1:2" x14ac:dyDescent="0.3">
      <c r="A39" s="188" t="s">
        <v>2376</v>
      </c>
      <c r="B39" s="199">
        <v>632754321.09000003</v>
      </c>
    </row>
    <row r="40" spans="1:2" x14ac:dyDescent="0.3">
      <c r="A40" s="197" t="s">
        <v>2377</v>
      </c>
      <c r="B40" s="198"/>
    </row>
    <row r="41" spans="1:2" x14ac:dyDescent="0.3">
      <c r="A41" s="188" t="s">
        <v>2371</v>
      </c>
      <c r="B41" s="199">
        <v>92383175.939999998</v>
      </c>
    </row>
    <row r="42" spans="1:2" x14ac:dyDescent="0.3">
      <c r="A42" s="188" t="s">
        <v>2372</v>
      </c>
      <c r="B42" s="200" t="s">
        <v>2373</v>
      </c>
    </row>
    <row r="43" spans="1:2" x14ac:dyDescent="0.3">
      <c r="A43" s="188" t="s">
        <v>2374</v>
      </c>
      <c r="B43" s="201">
        <v>1.4500000000000001E-2</v>
      </c>
    </row>
    <row r="44" spans="1:2" x14ac:dyDescent="0.3">
      <c r="A44" s="188" t="s">
        <v>2375</v>
      </c>
      <c r="B44" s="201">
        <v>5.74E-2</v>
      </c>
    </row>
    <row r="45" spans="1:2" x14ac:dyDescent="0.3">
      <c r="A45" s="188" t="s">
        <v>2376</v>
      </c>
      <c r="B45" s="199">
        <v>2557519.89</v>
      </c>
    </row>
    <row r="46" spans="1:2" x14ac:dyDescent="0.3">
      <c r="A46" s="197" t="s">
        <v>2378</v>
      </c>
      <c r="B46" s="198"/>
    </row>
    <row r="47" spans="1:2" x14ac:dyDescent="0.3">
      <c r="A47" s="188" t="s">
        <v>2371</v>
      </c>
      <c r="B47" s="199">
        <v>248138321.84</v>
      </c>
    </row>
    <row r="48" spans="1:2" x14ac:dyDescent="0.3">
      <c r="A48" s="188" t="s">
        <v>2372</v>
      </c>
      <c r="B48" s="200" t="s">
        <v>2373</v>
      </c>
    </row>
    <row r="49" spans="1:2" x14ac:dyDescent="0.3">
      <c r="A49" s="188" t="s">
        <v>2374</v>
      </c>
      <c r="B49" s="201">
        <v>2.2499999999999999E-2</v>
      </c>
    </row>
    <row r="50" spans="1:2" x14ac:dyDescent="0.3">
      <c r="A50" s="188" t="s">
        <v>2375</v>
      </c>
      <c r="B50" s="201">
        <v>8.7300000000000003E-2</v>
      </c>
    </row>
    <row r="51" spans="1:2" x14ac:dyDescent="0.3">
      <c r="A51" s="188" t="s">
        <v>2376</v>
      </c>
      <c r="B51" s="202">
        <v>0</v>
      </c>
    </row>
    <row r="52" spans="1:2" x14ac:dyDescent="0.3">
      <c r="A52" s="197" t="s">
        <v>2379</v>
      </c>
      <c r="B52" s="198"/>
    </row>
    <row r="53" spans="1:2" x14ac:dyDescent="0.3">
      <c r="A53" s="194" t="s">
        <v>2371</v>
      </c>
      <c r="B53" s="203">
        <v>700000000</v>
      </c>
    </row>
    <row r="54" spans="1:2" x14ac:dyDescent="0.3">
      <c r="A54" s="194" t="s">
        <v>2372</v>
      </c>
      <c r="B54" s="204">
        <v>46181</v>
      </c>
    </row>
    <row r="55" spans="1:2" x14ac:dyDescent="0.3">
      <c r="A55" s="194" t="s">
        <v>2374</v>
      </c>
      <c r="B55" s="205">
        <v>4.6249999999999999E-2</v>
      </c>
    </row>
    <row r="56" spans="1:2" x14ac:dyDescent="0.3">
      <c r="A56" s="194" t="s">
        <v>2375</v>
      </c>
      <c r="B56" s="206" t="s">
        <v>2380</v>
      </c>
    </row>
    <row r="57" spans="1:2" x14ac:dyDescent="0.3">
      <c r="A57" s="207" t="s">
        <v>2376</v>
      </c>
      <c r="B57" s="208">
        <v>0</v>
      </c>
    </row>
    <row r="58" spans="1:2" x14ac:dyDescent="0.3">
      <c r="A58" s="197" t="s">
        <v>2381</v>
      </c>
      <c r="B58" s="198"/>
    </row>
    <row r="59" spans="1:2" x14ac:dyDescent="0.3">
      <c r="A59" s="188" t="s">
        <v>2371</v>
      </c>
      <c r="B59" s="209">
        <v>532800000</v>
      </c>
    </row>
    <row r="60" spans="1:2" x14ac:dyDescent="0.3">
      <c r="A60" s="188" t="s">
        <v>2372</v>
      </c>
      <c r="B60" s="210">
        <v>46287</v>
      </c>
    </row>
    <row r="61" spans="1:2" x14ac:dyDescent="0.3">
      <c r="A61" s="188" t="s">
        <v>2374</v>
      </c>
      <c r="B61" s="211">
        <v>1E-4</v>
      </c>
    </row>
    <row r="62" spans="1:2" x14ac:dyDescent="0.3">
      <c r="A62" s="188" t="s">
        <v>2375</v>
      </c>
      <c r="B62" s="211" t="s">
        <v>2382</v>
      </c>
    </row>
    <row r="63" spans="1:2" x14ac:dyDescent="0.3">
      <c r="A63" s="190" t="s">
        <v>2376</v>
      </c>
      <c r="B63" s="212">
        <v>0</v>
      </c>
    </row>
    <row r="64" spans="1:2" x14ac:dyDescent="0.3">
      <c r="A64" s="197" t="s">
        <v>2383</v>
      </c>
      <c r="B64" s="198"/>
    </row>
    <row r="65" spans="1:4" x14ac:dyDescent="0.3">
      <c r="A65" s="188" t="s">
        <v>2371</v>
      </c>
      <c r="B65" s="209">
        <v>430300000</v>
      </c>
    </row>
    <row r="66" spans="1:4" x14ac:dyDescent="0.3">
      <c r="A66" s="188" t="s">
        <v>2372</v>
      </c>
      <c r="B66" s="213">
        <v>46560</v>
      </c>
    </row>
    <row r="67" spans="1:4" x14ac:dyDescent="0.3">
      <c r="A67" s="188" t="s">
        <v>2374</v>
      </c>
      <c r="B67" s="211">
        <v>2.5000000000000001E-2</v>
      </c>
    </row>
    <row r="68" spans="1:4" x14ac:dyDescent="0.3">
      <c r="A68" s="188" t="s">
        <v>2375</v>
      </c>
      <c r="B68" s="211" t="s">
        <v>2384</v>
      </c>
    </row>
    <row r="69" spans="1:4" x14ac:dyDescent="0.3">
      <c r="A69" s="190" t="s">
        <v>2376</v>
      </c>
      <c r="B69" s="212">
        <v>0</v>
      </c>
    </row>
    <row r="70" spans="1:4" x14ac:dyDescent="0.3">
      <c r="A70" s="197" t="s">
        <v>2385</v>
      </c>
      <c r="B70" s="198"/>
    </row>
    <row r="71" spans="1:4" x14ac:dyDescent="0.3">
      <c r="A71" s="188" t="s">
        <v>2371</v>
      </c>
      <c r="B71" s="209">
        <v>426184794</v>
      </c>
    </row>
    <row r="72" spans="1:4" x14ac:dyDescent="0.3">
      <c r="A72" s="188" t="s">
        <v>2372</v>
      </c>
      <c r="B72" s="213">
        <v>46987</v>
      </c>
    </row>
    <row r="73" spans="1:4" x14ac:dyDescent="0.3">
      <c r="A73" s="188" t="s">
        <v>2374</v>
      </c>
      <c r="B73" s="211">
        <v>3.7499999999999999E-2</v>
      </c>
    </row>
    <row r="74" spans="1:4" x14ac:dyDescent="0.3">
      <c r="A74" s="188" t="s">
        <v>2375</v>
      </c>
      <c r="B74" s="211" t="s">
        <v>2386</v>
      </c>
    </row>
    <row r="75" spans="1:4" x14ac:dyDescent="0.3">
      <c r="A75" s="190" t="s">
        <v>2376</v>
      </c>
      <c r="B75" s="212">
        <v>0</v>
      </c>
    </row>
    <row r="76" spans="1:4" x14ac:dyDescent="0.3">
      <c r="A76" s="185" t="s">
        <v>1170</v>
      </c>
    </row>
    <row r="77" spans="1:4" x14ac:dyDescent="0.3">
      <c r="A77" s="184" t="s">
        <v>2387</v>
      </c>
    </row>
    <row r="78" spans="1:4" x14ac:dyDescent="0.3">
      <c r="A78" s="185" t="s">
        <v>1170</v>
      </c>
    </row>
    <row r="79" spans="1:4" ht="20.399999999999999" x14ac:dyDescent="0.3">
      <c r="A79" s="193" t="s">
        <v>2388</v>
      </c>
      <c r="B79" s="193" t="s">
        <v>2389</v>
      </c>
      <c r="C79" s="193" t="s">
        <v>2390</v>
      </c>
      <c r="D79" s="187" t="s">
        <v>2391</v>
      </c>
    </row>
    <row r="80" spans="1:4" x14ac:dyDescent="0.3">
      <c r="A80" s="188" t="s">
        <v>2392</v>
      </c>
      <c r="B80" s="214">
        <v>0</v>
      </c>
      <c r="C80" s="214">
        <v>0</v>
      </c>
      <c r="D80" s="202">
        <v>0</v>
      </c>
    </row>
    <row r="81" spans="1:4" x14ac:dyDescent="0.3">
      <c r="A81" s="188" t="s">
        <v>2393</v>
      </c>
      <c r="B81" s="214">
        <v>122782136</v>
      </c>
      <c r="C81" s="214">
        <v>126832101</v>
      </c>
      <c r="D81" s="202">
        <v>0</v>
      </c>
    </row>
    <row r="82" spans="1:4" x14ac:dyDescent="0.3">
      <c r="A82" s="188" t="s">
        <v>2394</v>
      </c>
      <c r="B82" s="214">
        <v>79246065.199640006</v>
      </c>
      <c r="C82" s="214">
        <v>78971478.128809005</v>
      </c>
      <c r="D82" s="202">
        <v>79246065.199640006</v>
      </c>
    </row>
    <row r="83" spans="1:4" x14ac:dyDescent="0.3">
      <c r="A83" s="188" t="s">
        <v>2395</v>
      </c>
      <c r="B83" s="214">
        <v>6000</v>
      </c>
      <c r="C83" s="214">
        <v>5700</v>
      </c>
      <c r="D83" s="202">
        <v>0</v>
      </c>
    </row>
    <row r="84" spans="1:4" x14ac:dyDescent="0.3">
      <c r="A84" s="190" t="s">
        <v>2396</v>
      </c>
      <c r="B84" s="215">
        <v>52334401.560000002</v>
      </c>
      <c r="C84" s="215">
        <v>63430235.630000003</v>
      </c>
      <c r="D84" s="216">
        <v>0</v>
      </c>
    </row>
    <row r="85" spans="1:4" x14ac:dyDescent="0.3">
      <c r="A85" s="185" t="s">
        <v>1170</v>
      </c>
    </row>
    <row r="86" spans="1:4" x14ac:dyDescent="0.3">
      <c r="A86" s="193" t="s">
        <v>2388</v>
      </c>
      <c r="B86" s="193" t="s">
        <v>2397</v>
      </c>
      <c r="C86" s="187" t="s">
        <v>2398</v>
      </c>
    </row>
    <row r="87" spans="1:4" x14ac:dyDescent="0.3">
      <c r="A87" s="197" t="s">
        <v>2399</v>
      </c>
      <c r="B87" s="217">
        <v>0</v>
      </c>
      <c r="C87" s="218">
        <v>0</v>
      </c>
    </row>
    <row r="88" spans="1:4" x14ac:dyDescent="0.3">
      <c r="A88" s="188" t="s">
        <v>2400</v>
      </c>
      <c r="B88" s="214">
        <v>45288484.939999998</v>
      </c>
      <c r="C88" s="202">
        <v>45480837.539999999</v>
      </c>
    </row>
    <row r="89" spans="1:4" ht="20.399999999999999" x14ac:dyDescent="0.3">
      <c r="A89" s="188" t="s">
        <v>2401</v>
      </c>
      <c r="B89" s="214">
        <v>1915550.95</v>
      </c>
      <c r="C89" s="202">
        <v>1928092.18</v>
      </c>
    </row>
    <row r="90" spans="1:4" x14ac:dyDescent="0.3">
      <c r="A90" s="188" t="s">
        <v>2402</v>
      </c>
      <c r="B90" s="214">
        <v>0</v>
      </c>
      <c r="C90" s="202">
        <v>0</v>
      </c>
    </row>
    <row r="91" spans="1:4" x14ac:dyDescent="0.3">
      <c r="A91" s="188" t="s">
        <v>2403</v>
      </c>
      <c r="B91" s="214">
        <v>0</v>
      </c>
      <c r="C91" s="202">
        <v>0</v>
      </c>
    </row>
    <row r="92" spans="1:4" x14ac:dyDescent="0.3">
      <c r="A92" s="188" t="s">
        <v>2404</v>
      </c>
      <c r="B92" s="214">
        <v>5340000</v>
      </c>
      <c r="C92" s="202">
        <v>16660500</v>
      </c>
    </row>
    <row r="93" spans="1:4" x14ac:dyDescent="0.3">
      <c r="A93" s="188" t="s">
        <v>2405</v>
      </c>
      <c r="B93" s="214">
        <v>131564.28</v>
      </c>
      <c r="C93" s="202">
        <v>110388.23</v>
      </c>
    </row>
    <row r="94" spans="1:4" x14ac:dyDescent="0.3">
      <c r="A94" s="188" t="s">
        <v>2406</v>
      </c>
      <c r="B94" s="214">
        <v>0</v>
      </c>
      <c r="C94" s="202">
        <v>0</v>
      </c>
    </row>
    <row r="95" spans="1:4" x14ac:dyDescent="0.3">
      <c r="A95" s="188" t="s">
        <v>2407</v>
      </c>
      <c r="B95" s="214">
        <v>0</v>
      </c>
      <c r="C95" s="202">
        <v>0</v>
      </c>
    </row>
    <row r="96" spans="1:4" x14ac:dyDescent="0.3">
      <c r="A96" s="188" t="s">
        <v>2408</v>
      </c>
      <c r="B96" s="214">
        <v>-341198.61</v>
      </c>
      <c r="C96" s="202">
        <v>-749582.32</v>
      </c>
    </row>
    <row r="97" spans="1:3" x14ac:dyDescent="0.3">
      <c r="A97" s="188" t="s">
        <v>88</v>
      </c>
      <c r="B97" s="214">
        <v>52334401.560000002</v>
      </c>
      <c r="C97" s="202">
        <v>63430235.630000003</v>
      </c>
    </row>
    <row r="98" spans="1:3" x14ac:dyDescent="0.3">
      <c r="A98" s="197" t="s">
        <v>2409</v>
      </c>
      <c r="B98" s="219"/>
      <c r="C98" s="220">
        <v>0</v>
      </c>
    </row>
    <row r="99" spans="1:3" x14ac:dyDescent="0.3">
      <c r="A99" s="188" t="s">
        <v>2410</v>
      </c>
      <c r="B99" s="214">
        <v>0</v>
      </c>
      <c r="C99" s="202">
        <v>0</v>
      </c>
    </row>
    <row r="100" spans="1:3" x14ac:dyDescent="0.3">
      <c r="A100" s="188" t="s">
        <v>2411</v>
      </c>
      <c r="B100" s="214">
        <v>0</v>
      </c>
      <c r="C100" s="202">
        <v>0</v>
      </c>
    </row>
    <row r="101" spans="1:3" x14ac:dyDescent="0.3">
      <c r="A101" s="188" t="s">
        <v>2412</v>
      </c>
      <c r="B101" s="214">
        <v>0</v>
      </c>
      <c r="C101" s="202">
        <v>0</v>
      </c>
    </row>
    <row r="102" spans="1:3" x14ac:dyDescent="0.3">
      <c r="A102" s="188" t="s">
        <v>2413</v>
      </c>
      <c r="B102" s="214">
        <v>0</v>
      </c>
      <c r="C102" s="202">
        <v>0</v>
      </c>
    </row>
    <row r="103" spans="1:3" x14ac:dyDescent="0.3">
      <c r="A103" s="188" t="s">
        <v>2414</v>
      </c>
      <c r="B103" s="214">
        <v>0</v>
      </c>
      <c r="C103" s="202">
        <v>0</v>
      </c>
    </row>
    <row r="104" spans="1:3" x14ac:dyDescent="0.3">
      <c r="A104" s="188" t="s">
        <v>2415</v>
      </c>
      <c r="B104" s="214">
        <v>0</v>
      </c>
      <c r="C104" s="202">
        <v>0</v>
      </c>
    </row>
    <row r="105" spans="1:3" x14ac:dyDescent="0.3">
      <c r="A105" s="188" t="s">
        <v>2416</v>
      </c>
      <c r="B105" s="214">
        <v>514937.34</v>
      </c>
      <c r="C105" s="202">
        <v>540701.47</v>
      </c>
    </row>
    <row r="106" spans="1:3" x14ac:dyDescent="0.3">
      <c r="A106" s="188" t="s">
        <v>2417</v>
      </c>
      <c r="B106" s="214">
        <v>500</v>
      </c>
      <c r="C106" s="202">
        <v>500</v>
      </c>
    </row>
    <row r="107" spans="1:3" x14ac:dyDescent="0.3">
      <c r="A107" s="188" t="s">
        <v>2418</v>
      </c>
      <c r="B107" s="214">
        <v>0</v>
      </c>
      <c r="C107" s="202">
        <v>0</v>
      </c>
    </row>
    <row r="108" spans="1:3" x14ac:dyDescent="0.3">
      <c r="A108" s="188" t="s">
        <v>2419</v>
      </c>
      <c r="B108" s="214">
        <v>0</v>
      </c>
      <c r="C108" s="202">
        <v>0</v>
      </c>
    </row>
    <row r="109" spans="1:3" x14ac:dyDescent="0.3">
      <c r="A109" s="188" t="s">
        <v>2420</v>
      </c>
      <c r="B109" s="214">
        <v>0</v>
      </c>
      <c r="C109" s="202">
        <v>0</v>
      </c>
    </row>
    <row r="110" spans="1:3" x14ac:dyDescent="0.3">
      <c r="A110" s="188" t="s">
        <v>2421</v>
      </c>
      <c r="B110" s="214">
        <v>11754590.264202001</v>
      </c>
      <c r="C110" s="202">
        <v>11187643.977458</v>
      </c>
    </row>
    <row r="111" spans="1:3" x14ac:dyDescent="0.3">
      <c r="A111" s="188" t="s">
        <v>2422</v>
      </c>
      <c r="B111" s="214">
        <v>8154000</v>
      </c>
      <c r="C111" s="202">
        <v>25874500</v>
      </c>
    </row>
    <row r="112" spans="1:3" x14ac:dyDescent="0.3">
      <c r="A112" s="188" t="s">
        <v>2423</v>
      </c>
      <c r="B112" s="214">
        <v>11296000</v>
      </c>
      <c r="C112" s="202">
        <v>2802000</v>
      </c>
    </row>
    <row r="113" spans="1:3" x14ac:dyDescent="0.3">
      <c r="A113" s="188" t="s">
        <v>2424</v>
      </c>
      <c r="B113" s="214">
        <v>0</v>
      </c>
      <c r="C113" s="202">
        <v>0</v>
      </c>
    </row>
    <row r="114" spans="1:3" x14ac:dyDescent="0.3">
      <c r="A114" s="188" t="s">
        <v>2425</v>
      </c>
      <c r="B114" s="214">
        <v>274587.07083099999</v>
      </c>
      <c r="C114" s="202">
        <v>12669034.235328</v>
      </c>
    </row>
    <row r="115" spans="1:3" x14ac:dyDescent="0.3">
      <c r="A115" s="188" t="s">
        <v>2426</v>
      </c>
      <c r="B115" s="214">
        <v>0</v>
      </c>
      <c r="C115" s="202">
        <v>0</v>
      </c>
    </row>
    <row r="116" spans="1:3" x14ac:dyDescent="0.3">
      <c r="A116" s="188" t="s">
        <v>2427</v>
      </c>
      <c r="B116" s="214">
        <v>0</v>
      </c>
      <c r="C116" s="202">
        <v>0</v>
      </c>
    </row>
    <row r="117" spans="1:3" ht="20.399999999999999" x14ac:dyDescent="0.3">
      <c r="A117" s="188" t="s">
        <v>2428</v>
      </c>
      <c r="B117" s="214">
        <v>0</v>
      </c>
      <c r="C117" s="202">
        <v>0</v>
      </c>
    </row>
    <row r="118" spans="1:3" x14ac:dyDescent="0.3">
      <c r="A118" s="188" t="s">
        <v>2429</v>
      </c>
      <c r="B118" s="214">
        <v>20339486.884966999</v>
      </c>
      <c r="C118" s="202">
        <v>10355555.947214618</v>
      </c>
    </row>
    <row r="119" spans="1:3" x14ac:dyDescent="0.3">
      <c r="A119" s="188" t="s">
        <v>2430</v>
      </c>
      <c r="B119" s="214">
        <v>0</v>
      </c>
      <c r="C119" s="202">
        <v>0</v>
      </c>
    </row>
    <row r="120" spans="1:3" x14ac:dyDescent="0.3">
      <c r="A120" s="188" t="s">
        <v>2431</v>
      </c>
      <c r="B120" s="214">
        <v>300</v>
      </c>
      <c r="C120" s="202">
        <v>300</v>
      </c>
    </row>
    <row r="121" spans="1:3" x14ac:dyDescent="0.3">
      <c r="A121" s="188" t="s">
        <v>88</v>
      </c>
      <c r="B121" s="214">
        <v>52334401.560000002</v>
      </c>
      <c r="C121" s="202">
        <v>63430235.630000003</v>
      </c>
    </row>
    <row r="122" spans="1:3" x14ac:dyDescent="0.3">
      <c r="A122" s="197" t="s">
        <v>2432</v>
      </c>
      <c r="B122" s="219">
        <v>0</v>
      </c>
      <c r="C122" s="220">
        <v>0</v>
      </c>
    </row>
    <row r="123" spans="1:3" x14ac:dyDescent="0.3">
      <c r="A123" s="188" t="s">
        <v>2433</v>
      </c>
      <c r="B123" s="214">
        <v>116302070</v>
      </c>
      <c r="C123" s="202">
        <v>120239450</v>
      </c>
    </row>
    <row r="124" spans="1:3" ht="20.399999999999999" x14ac:dyDescent="0.3">
      <c r="A124" s="188" t="s">
        <v>2434</v>
      </c>
      <c r="B124" s="214">
        <v>6480066</v>
      </c>
      <c r="C124" s="202">
        <v>6592651</v>
      </c>
    </row>
    <row r="125" spans="1:3" x14ac:dyDescent="0.3">
      <c r="A125" s="188" t="s">
        <v>2435</v>
      </c>
      <c r="B125" s="214">
        <v>0</v>
      </c>
      <c r="C125" s="202">
        <v>0</v>
      </c>
    </row>
    <row r="126" spans="1:3" x14ac:dyDescent="0.3">
      <c r="A126" s="188" t="s">
        <v>2436</v>
      </c>
      <c r="B126" s="214">
        <v>0</v>
      </c>
      <c r="C126" s="202">
        <v>0</v>
      </c>
    </row>
    <row r="127" spans="1:3" x14ac:dyDescent="0.3">
      <c r="A127" s="188" t="s">
        <v>2407</v>
      </c>
      <c r="B127" s="214">
        <v>0</v>
      </c>
      <c r="C127" s="202">
        <v>0</v>
      </c>
    </row>
    <row r="128" spans="1:3" x14ac:dyDescent="0.3">
      <c r="A128" s="188" t="s">
        <v>88</v>
      </c>
      <c r="B128" s="214">
        <v>122782136</v>
      </c>
      <c r="C128" s="202">
        <v>126832101</v>
      </c>
    </row>
    <row r="129" spans="1:3" x14ac:dyDescent="0.3">
      <c r="A129" s="197" t="s">
        <v>2437</v>
      </c>
      <c r="B129" s="219">
        <v>0</v>
      </c>
      <c r="C129" s="220">
        <v>0</v>
      </c>
    </row>
    <row r="130" spans="1:3" x14ac:dyDescent="0.3">
      <c r="A130" s="188" t="s">
        <v>2438</v>
      </c>
      <c r="B130" s="214">
        <v>0</v>
      </c>
      <c r="C130" s="202">
        <v>0</v>
      </c>
    </row>
    <row r="131" spans="1:3" x14ac:dyDescent="0.3">
      <c r="A131" s="188" t="s">
        <v>2439</v>
      </c>
      <c r="B131" s="214">
        <v>0</v>
      </c>
      <c r="C131" s="202">
        <v>0</v>
      </c>
    </row>
    <row r="132" spans="1:3" ht="20.399999999999999" x14ac:dyDescent="0.3">
      <c r="A132" s="188" t="s">
        <v>2440</v>
      </c>
      <c r="B132" s="214">
        <v>0</v>
      </c>
      <c r="C132" s="202">
        <v>0</v>
      </c>
    </row>
    <row r="133" spans="1:3" x14ac:dyDescent="0.3">
      <c r="A133" s="188" t="s">
        <v>2441</v>
      </c>
      <c r="B133" s="214">
        <v>0</v>
      </c>
      <c r="C133" s="202">
        <v>0</v>
      </c>
    </row>
    <row r="134" spans="1:3" x14ac:dyDescent="0.3">
      <c r="A134" s="188" t="s">
        <v>2442</v>
      </c>
      <c r="B134" s="214">
        <v>122782136</v>
      </c>
      <c r="C134" s="202">
        <v>126832101</v>
      </c>
    </row>
    <row r="135" spans="1:3" x14ac:dyDescent="0.3">
      <c r="A135" s="190" t="s">
        <v>88</v>
      </c>
      <c r="B135" s="215">
        <v>122782136</v>
      </c>
      <c r="C135" s="216">
        <v>126832101</v>
      </c>
    </row>
    <row r="136" spans="1:3" x14ac:dyDescent="0.3">
      <c r="A136" s="185" t="s">
        <v>1170</v>
      </c>
    </row>
    <row r="137" spans="1:3" x14ac:dyDescent="0.3">
      <c r="A137" s="196" t="s">
        <v>2443</v>
      </c>
      <c r="B137" s="221" t="s">
        <v>761</v>
      </c>
      <c r="C137" s="221" t="s">
        <v>2388</v>
      </c>
    </row>
    <row r="138" spans="1:3" x14ac:dyDescent="0.3">
      <c r="A138" s="190" t="s">
        <v>2444</v>
      </c>
      <c r="B138" s="222">
        <v>7130434087</v>
      </c>
      <c r="C138" s="223" t="s">
        <v>2445</v>
      </c>
    </row>
    <row r="139" spans="1:3" x14ac:dyDescent="0.3">
      <c r="A139" s="190" t="s">
        <v>2446</v>
      </c>
      <c r="B139" s="222">
        <v>122782136</v>
      </c>
      <c r="C139" s="223" t="s">
        <v>2447</v>
      </c>
    </row>
    <row r="140" spans="1:3" x14ac:dyDescent="0.3">
      <c r="A140" s="190" t="s">
        <v>2448</v>
      </c>
      <c r="B140" s="222">
        <v>0</v>
      </c>
      <c r="C140" s="223" t="s">
        <v>2449</v>
      </c>
    </row>
    <row r="141" spans="1:3" x14ac:dyDescent="0.3">
      <c r="A141" s="190" t="s">
        <v>2450</v>
      </c>
      <c r="B141" s="222">
        <v>0</v>
      </c>
      <c r="C141" s="223" t="s">
        <v>2451</v>
      </c>
    </row>
    <row r="142" spans="1:3" x14ac:dyDescent="0.3">
      <c r="A142" s="190" t="s">
        <v>2452</v>
      </c>
      <c r="B142" s="222">
        <v>0</v>
      </c>
      <c r="C142" s="223" t="s">
        <v>2453</v>
      </c>
    </row>
    <row r="143" spans="1:3" x14ac:dyDescent="0.3">
      <c r="A143" s="190" t="s">
        <v>2454</v>
      </c>
      <c r="B143" s="224">
        <v>135288568</v>
      </c>
      <c r="C143" s="223" t="s">
        <v>2455</v>
      </c>
    </row>
    <row r="144" spans="1:3" x14ac:dyDescent="0.3">
      <c r="A144" s="190" t="s">
        <v>2456</v>
      </c>
      <c r="B144" s="225">
        <v>936949</v>
      </c>
      <c r="C144" s="223" t="s">
        <v>2457</v>
      </c>
    </row>
    <row r="145" spans="1:3" x14ac:dyDescent="0.3">
      <c r="A145" s="190" t="s">
        <v>2266</v>
      </c>
      <c r="B145" s="225">
        <v>46253723</v>
      </c>
      <c r="C145" s="223" t="s">
        <v>2458</v>
      </c>
    </row>
    <row r="146" spans="1:3" x14ac:dyDescent="0.3">
      <c r="A146" s="190" t="s">
        <v>2459</v>
      </c>
      <c r="B146" s="225">
        <v>80769084</v>
      </c>
      <c r="C146" s="226" t="s">
        <v>2460</v>
      </c>
    </row>
    <row r="147" spans="1:3" x14ac:dyDescent="0.3">
      <c r="A147" s="227" t="s">
        <v>88</v>
      </c>
      <c r="B147" s="228">
        <v>6989967899</v>
      </c>
      <c r="C147" s="229"/>
    </row>
    <row r="148" spans="1:3" x14ac:dyDescent="0.3">
      <c r="A148" s="227" t="s">
        <v>2461</v>
      </c>
      <c r="B148" s="230" t="s">
        <v>2462</v>
      </c>
      <c r="C148" s="229"/>
    </row>
    <row r="149" spans="1:3" x14ac:dyDescent="0.3">
      <c r="A149" s="231" t="s">
        <v>2463</v>
      </c>
      <c r="B149" s="232">
        <v>0.92500000000000004</v>
      </c>
      <c r="C149" s="183"/>
    </row>
    <row r="150" spans="1:3" x14ac:dyDescent="0.3">
      <c r="A150" s="227" t="s">
        <v>2464</v>
      </c>
      <c r="B150" s="232">
        <v>0.96</v>
      </c>
      <c r="C150" s="229"/>
    </row>
    <row r="151" spans="1:3" x14ac:dyDescent="0.3">
      <c r="A151" s="227" t="s">
        <v>2465</v>
      </c>
      <c r="B151" s="232">
        <v>0.94499999999999995</v>
      </c>
      <c r="C151" s="229"/>
    </row>
    <row r="152" spans="1:3" x14ac:dyDescent="0.3">
      <c r="A152" s="227" t="s">
        <v>2466</v>
      </c>
      <c r="B152" s="230" t="s">
        <v>2339</v>
      </c>
      <c r="C152" s="229"/>
    </row>
    <row r="153" spans="1:3" x14ac:dyDescent="0.3">
      <c r="A153" s="227" t="s">
        <v>2467</v>
      </c>
      <c r="B153" s="230" t="s">
        <v>2339</v>
      </c>
      <c r="C153" s="229"/>
    </row>
    <row r="154" spans="1:3" x14ac:dyDescent="0.3">
      <c r="A154" s="227" t="s">
        <v>2468</v>
      </c>
      <c r="B154" s="228">
        <v>1950683105</v>
      </c>
      <c r="C154" s="229"/>
    </row>
    <row r="155" spans="1:3" x14ac:dyDescent="0.3">
      <c r="A155" s="227" t="s">
        <v>2469</v>
      </c>
      <c r="B155" s="232">
        <v>0.38709522972834798</v>
      </c>
      <c r="C155" s="233"/>
    </row>
    <row r="156" spans="1:3" x14ac:dyDescent="0.3">
      <c r="A156" s="234"/>
      <c r="B156" s="235"/>
      <c r="C156" s="233"/>
    </row>
    <row r="157" spans="1:3" x14ac:dyDescent="0.3">
      <c r="A157" s="185" t="s">
        <v>1170</v>
      </c>
    </row>
    <row r="158" spans="1:3" x14ac:dyDescent="0.3">
      <c r="A158" s="196" t="s">
        <v>2470</v>
      </c>
    </row>
    <row r="159" spans="1:3" x14ac:dyDescent="0.3">
      <c r="A159" s="185" t="s">
        <v>1170</v>
      </c>
    </row>
    <row r="160" spans="1:3" x14ac:dyDescent="0.3">
      <c r="A160" s="236" t="s">
        <v>2470</v>
      </c>
      <c r="B160" s="237"/>
    </row>
    <row r="161" spans="1:2" x14ac:dyDescent="0.3">
      <c r="A161" s="188" t="s">
        <v>2471</v>
      </c>
      <c r="B161" s="200" t="s">
        <v>153</v>
      </c>
    </row>
    <row r="162" spans="1:2" x14ac:dyDescent="0.3">
      <c r="A162" s="188" t="s">
        <v>2472</v>
      </c>
      <c r="B162" s="238">
        <v>10000000000</v>
      </c>
    </row>
    <row r="163" spans="1:2" x14ac:dyDescent="0.3">
      <c r="A163" s="188" t="s">
        <v>2473</v>
      </c>
      <c r="B163" s="239">
        <v>5039284794</v>
      </c>
    </row>
    <row r="164" spans="1:2" x14ac:dyDescent="0.3">
      <c r="A164" s="188" t="s">
        <v>2474</v>
      </c>
      <c r="B164" s="239">
        <v>5036896000</v>
      </c>
    </row>
    <row r="165" spans="1:2" x14ac:dyDescent="0.3">
      <c r="A165" s="188" t="s">
        <v>2475</v>
      </c>
      <c r="B165" s="199">
        <v>7708953890</v>
      </c>
    </row>
    <row r="166" spans="1:2" x14ac:dyDescent="0.3">
      <c r="A166" s="188" t="s">
        <v>2476</v>
      </c>
      <c r="B166" s="199">
        <v>214269570.72</v>
      </c>
    </row>
    <row r="167" spans="1:2" x14ac:dyDescent="0.3">
      <c r="A167" s="188" t="s">
        <v>2477</v>
      </c>
      <c r="B167" s="199">
        <v>135288567.62</v>
      </c>
    </row>
    <row r="168" spans="1:2" x14ac:dyDescent="0.3">
      <c r="A168" s="188" t="s">
        <v>2478</v>
      </c>
      <c r="B168" s="199">
        <v>78981003.099999994</v>
      </c>
    </row>
    <row r="169" spans="1:2" x14ac:dyDescent="0.3">
      <c r="A169" s="188" t="s">
        <v>2479</v>
      </c>
      <c r="B169" s="199">
        <v>617337840.98000002</v>
      </c>
    </row>
    <row r="170" spans="1:2" x14ac:dyDescent="0.3">
      <c r="A170" s="188" t="s">
        <v>2480</v>
      </c>
      <c r="B170" s="199">
        <v>17974000</v>
      </c>
    </row>
    <row r="171" spans="1:2" x14ac:dyDescent="0.3">
      <c r="A171" s="188" t="s">
        <v>2481</v>
      </c>
      <c r="B171" s="238">
        <v>0</v>
      </c>
    </row>
    <row r="172" spans="1:2" x14ac:dyDescent="0.3">
      <c r="A172" s="188" t="s">
        <v>2482</v>
      </c>
      <c r="B172" s="238">
        <v>0</v>
      </c>
    </row>
    <row r="173" spans="1:2" x14ac:dyDescent="0.3">
      <c r="A173" s="188" t="s">
        <v>2483</v>
      </c>
      <c r="B173" s="240">
        <v>0</v>
      </c>
    </row>
    <row r="174" spans="1:2" x14ac:dyDescent="0.3">
      <c r="A174" s="188" t="s">
        <v>2484</v>
      </c>
      <c r="B174" s="240">
        <v>0</v>
      </c>
    </row>
    <row r="175" spans="1:2" x14ac:dyDescent="0.3">
      <c r="A175" s="188" t="s">
        <v>2485</v>
      </c>
      <c r="B175" s="199">
        <v>46253723</v>
      </c>
    </row>
    <row r="176" spans="1:2" x14ac:dyDescent="0.3">
      <c r="A176" s="188" t="s">
        <v>2486</v>
      </c>
      <c r="B176" s="199">
        <v>0</v>
      </c>
    </row>
    <row r="177" spans="1:2" x14ac:dyDescent="0.3">
      <c r="A177" s="188" t="s">
        <v>2487</v>
      </c>
      <c r="B177" s="199">
        <v>0</v>
      </c>
    </row>
    <row r="178" spans="1:2" x14ac:dyDescent="0.3">
      <c r="A178" s="188" t="s">
        <v>2488</v>
      </c>
      <c r="B178" s="199">
        <v>2669669096</v>
      </c>
    </row>
    <row r="179" spans="1:2" x14ac:dyDescent="0.3">
      <c r="A179" s="188" t="s">
        <v>2489</v>
      </c>
      <c r="B179" s="211">
        <v>0.52980000000000005</v>
      </c>
    </row>
    <row r="180" spans="1:2" x14ac:dyDescent="0.3">
      <c r="A180" s="188" t="s">
        <v>2490</v>
      </c>
      <c r="B180" s="241">
        <v>44827</v>
      </c>
    </row>
    <row r="181" spans="1:2" x14ac:dyDescent="0.3">
      <c r="A181" s="188" t="s">
        <v>2491</v>
      </c>
      <c r="B181" s="199">
        <v>171971.22</v>
      </c>
    </row>
    <row r="182" spans="1:2" x14ac:dyDescent="0.3">
      <c r="A182" s="188" t="s">
        <v>2492</v>
      </c>
      <c r="B182" s="211">
        <v>0.57889999999999997</v>
      </c>
    </row>
    <row r="183" spans="1:2" x14ac:dyDescent="0.3">
      <c r="A183" s="188" t="s">
        <v>2493</v>
      </c>
      <c r="B183" s="211">
        <v>0.49330000000000002</v>
      </c>
    </row>
    <row r="184" spans="1:2" x14ac:dyDescent="0.3">
      <c r="A184" s="188" t="s">
        <v>2494</v>
      </c>
      <c r="B184" s="200">
        <v>55.35</v>
      </c>
    </row>
    <row r="185" spans="1:2" x14ac:dyDescent="0.3">
      <c r="A185" s="188" t="s">
        <v>2495</v>
      </c>
      <c r="B185" s="242">
        <v>236.8</v>
      </c>
    </row>
    <row r="186" spans="1:2" x14ac:dyDescent="0.3">
      <c r="A186" s="188" t="s">
        <v>2496</v>
      </c>
      <c r="B186" s="211">
        <v>2.4799999999999999E-2</v>
      </c>
    </row>
    <row r="187" spans="1:2" x14ac:dyDescent="0.3">
      <c r="A187" s="188" t="s">
        <v>2497</v>
      </c>
      <c r="B187" s="200" t="s">
        <v>2498</v>
      </c>
    </row>
    <row r="188" spans="1:2" x14ac:dyDescent="0.3">
      <c r="A188" s="188" t="s">
        <v>2499</v>
      </c>
      <c r="B188" s="211">
        <v>0.1434</v>
      </c>
    </row>
    <row r="189" spans="1:2" x14ac:dyDescent="0.3">
      <c r="A189" s="188" t="s">
        <v>2500</v>
      </c>
      <c r="B189" s="211">
        <v>0.13730000000000001</v>
      </c>
    </row>
    <row r="190" spans="1:2" x14ac:dyDescent="0.3">
      <c r="A190" s="188" t="s">
        <v>2501</v>
      </c>
      <c r="B190" s="211">
        <v>0.17269999999999999</v>
      </c>
    </row>
    <row r="191" spans="1:2" x14ac:dyDescent="0.3">
      <c r="A191" s="188" t="s">
        <v>2502</v>
      </c>
      <c r="B191" s="211">
        <v>0.16689999999999999</v>
      </c>
    </row>
    <row r="192" spans="1:2" x14ac:dyDescent="0.3">
      <c r="A192" s="188" t="s">
        <v>2503</v>
      </c>
      <c r="B192" s="201">
        <v>0</v>
      </c>
    </row>
    <row r="193" spans="1:5" x14ac:dyDescent="0.3">
      <c r="A193" s="188" t="s">
        <v>2504</v>
      </c>
      <c r="B193" s="201">
        <v>0</v>
      </c>
    </row>
    <row r="194" spans="1:5" x14ac:dyDescent="0.3">
      <c r="A194" s="188" t="s">
        <v>2505</v>
      </c>
      <c r="B194" s="200">
        <v>6</v>
      </c>
    </row>
    <row r="195" spans="1:5" x14ac:dyDescent="0.3">
      <c r="A195" s="188" t="s">
        <v>2506</v>
      </c>
      <c r="B195" s="200" t="s">
        <v>2507</v>
      </c>
    </row>
    <row r="196" spans="1:5" x14ac:dyDescent="0.3">
      <c r="A196" s="190" t="s">
        <v>2508</v>
      </c>
      <c r="B196" s="243">
        <v>0.04</v>
      </c>
    </row>
    <row r="197" spans="1:5" x14ac:dyDescent="0.3">
      <c r="A197" s="185" t="s">
        <v>1170</v>
      </c>
    </row>
    <row r="198" spans="1:5" x14ac:dyDescent="0.3">
      <c r="A198" s="184" t="s">
        <v>2509</v>
      </c>
    </row>
    <row r="199" spans="1:5" x14ac:dyDescent="0.3">
      <c r="A199" s="185" t="s">
        <v>1170</v>
      </c>
    </row>
    <row r="200" spans="1:5" x14ac:dyDescent="0.3">
      <c r="A200" s="192"/>
      <c r="B200" s="237"/>
    </row>
    <row r="201" spans="1:5" x14ac:dyDescent="0.3">
      <c r="A201" s="188" t="s">
        <v>2510</v>
      </c>
      <c r="B201" s="199">
        <v>15000786</v>
      </c>
    </row>
    <row r="202" spans="1:5" x14ac:dyDescent="0.3">
      <c r="A202" s="188" t="s">
        <v>2511</v>
      </c>
      <c r="B202" s="199">
        <v>22419409</v>
      </c>
    </row>
    <row r="203" spans="1:5" x14ac:dyDescent="0.3">
      <c r="A203" s="188" t="s">
        <v>2512</v>
      </c>
      <c r="B203" s="199">
        <v>0</v>
      </c>
    </row>
    <row r="204" spans="1:5" x14ac:dyDescent="0.3">
      <c r="A204" s="190" t="s">
        <v>2513</v>
      </c>
      <c r="B204" s="216">
        <v>100362727</v>
      </c>
    </row>
    <row r="205" spans="1:5" x14ac:dyDescent="0.3">
      <c r="A205" s="185" t="s">
        <v>1170</v>
      </c>
    </row>
    <row r="206" spans="1:5" x14ac:dyDescent="0.3">
      <c r="A206" s="298" t="s">
        <v>2514</v>
      </c>
      <c r="B206" s="298"/>
      <c r="C206" s="298"/>
    </row>
    <row r="207" spans="1:5" x14ac:dyDescent="0.3">
      <c r="A207" s="185" t="s">
        <v>1170</v>
      </c>
    </row>
    <row r="208" spans="1:5" x14ac:dyDescent="0.3">
      <c r="A208" s="192"/>
      <c r="B208" s="193" t="s">
        <v>2515</v>
      </c>
      <c r="C208" s="193" t="s">
        <v>2516</v>
      </c>
      <c r="D208" s="193" t="s">
        <v>2517</v>
      </c>
      <c r="E208" s="187" t="s">
        <v>2518</v>
      </c>
    </row>
    <row r="209" spans="1:10" x14ac:dyDescent="0.3">
      <c r="A209" s="236" t="s">
        <v>2519</v>
      </c>
      <c r="B209" s="244">
        <v>654</v>
      </c>
      <c r="C209" s="245">
        <v>0.93965517241379304</v>
      </c>
      <c r="D209" s="246">
        <v>86160225.329999998</v>
      </c>
      <c r="E209" s="247">
        <v>0.92997928267385399</v>
      </c>
    </row>
    <row r="210" spans="1:10" x14ac:dyDescent="0.3">
      <c r="A210" s="236" t="s">
        <v>2520</v>
      </c>
      <c r="B210" s="244">
        <v>42</v>
      </c>
      <c r="C210" s="245">
        <v>6.0344827586206899E-2</v>
      </c>
      <c r="D210" s="246">
        <v>6487242.1299999999</v>
      </c>
      <c r="E210" s="247">
        <v>7.0020717326146301E-2</v>
      </c>
    </row>
    <row r="211" spans="1:10" x14ac:dyDescent="0.3">
      <c r="A211" s="193" t="s">
        <v>2521</v>
      </c>
      <c r="B211" s="248">
        <v>7</v>
      </c>
      <c r="C211" s="249">
        <v>1.00574712643678E-2</v>
      </c>
      <c r="D211" s="214">
        <v>887552.1</v>
      </c>
      <c r="E211" s="211">
        <v>9.5798851747695701E-3</v>
      </c>
    </row>
    <row r="212" spans="1:10" x14ac:dyDescent="0.3">
      <c r="A212" s="193" t="s">
        <v>2522</v>
      </c>
      <c r="B212" s="248">
        <v>0</v>
      </c>
      <c r="C212" s="249">
        <v>0</v>
      </c>
      <c r="D212" s="214">
        <v>0</v>
      </c>
      <c r="E212" s="211">
        <v>0</v>
      </c>
    </row>
    <row r="213" spans="1:10" x14ac:dyDescent="0.3">
      <c r="A213" s="193" t="s">
        <v>2523</v>
      </c>
      <c r="B213" s="248">
        <v>0</v>
      </c>
      <c r="C213" s="249">
        <v>0</v>
      </c>
      <c r="D213" s="214">
        <v>0</v>
      </c>
      <c r="E213" s="211">
        <v>0</v>
      </c>
    </row>
    <row r="214" spans="1:10" x14ac:dyDescent="0.3">
      <c r="A214" s="193" t="s">
        <v>2524</v>
      </c>
      <c r="B214" s="248">
        <v>30</v>
      </c>
      <c r="C214" s="249">
        <v>4.31034482758621E-2</v>
      </c>
      <c r="D214" s="214">
        <v>4843302.0199999996</v>
      </c>
      <c r="E214" s="211">
        <v>5.2276680116389203E-2</v>
      </c>
    </row>
    <row r="215" spans="1:10" x14ac:dyDescent="0.3">
      <c r="A215" s="193" t="s">
        <v>2525</v>
      </c>
      <c r="B215" s="248">
        <v>5</v>
      </c>
      <c r="C215" s="249">
        <v>7.1839080459770097E-3</v>
      </c>
      <c r="D215" s="214">
        <v>756388.01</v>
      </c>
      <c r="E215" s="211">
        <v>8.1641520349875294E-3</v>
      </c>
    </row>
    <row r="216" spans="1:10" x14ac:dyDescent="0.3">
      <c r="A216" s="250" t="s">
        <v>2526</v>
      </c>
      <c r="B216" s="251">
        <v>0</v>
      </c>
      <c r="C216" s="252"/>
      <c r="D216" s="253">
        <v>0</v>
      </c>
      <c r="E216" s="254"/>
    </row>
    <row r="217" spans="1:10" x14ac:dyDescent="0.3">
      <c r="A217" s="185" t="s">
        <v>1170</v>
      </c>
    </row>
    <row r="218" spans="1:10" x14ac:dyDescent="0.3">
      <c r="A218" s="196" t="s">
        <v>2527</v>
      </c>
    </row>
    <row r="220" spans="1:10" x14ac:dyDescent="0.3">
      <c r="A220" s="192"/>
      <c r="B220" s="193" t="s">
        <v>2515</v>
      </c>
      <c r="C220" s="193" t="s">
        <v>2516</v>
      </c>
      <c r="D220" s="193" t="s">
        <v>2517</v>
      </c>
      <c r="E220" s="187" t="s">
        <v>2518</v>
      </c>
      <c r="F220" s="193" t="s">
        <v>2528</v>
      </c>
      <c r="G220" s="255" t="s">
        <v>2529</v>
      </c>
      <c r="H220" s="193" t="s">
        <v>2530</v>
      </c>
      <c r="I220" s="255" t="s">
        <v>2531</v>
      </c>
      <c r="J220" s="187" t="s">
        <v>2532</v>
      </c>
    </row>
    <row r="221" spans="1:10" x14ac:dyDescent="0.3">
      <c r="A221" s="193" t="s">
        <v>2533</v>
      </c>
      <c r="B221" s="248">
        <v>42630</v>
      </c>
      <c r="C221" s="249">
        <v>0.95098935909161897</v>
      </c>
      <c r="D221" s="256">
        <v>7432891159.0799999</v>
      </c>
      <c r="E221" s="211">
        <v>0.96418933945144103</v>
      </c>
      <c r="F221" s="249">
        <v>2.26739494170775E-2</v>
      </c>
      <c r="G221" s="257">
        <v>21.468130565390801</v>
      </c>
      <c r="H221" s="249">
        <v>0</v>
      </c>
      <c r="I221" s="249">
        <v>0</v>
      </c>
      <c r="J221" s="211">
        <v>2.26739494170775E-2</v>
      </c>
    </row>
    <row r="222" spans="1:10" x14ac:dyDescent="0.3">
      <c r="A222" s="193" t="s">
        <v>2534</v>
      </c>
      <c r="B222" s="248">
        <v>0</v>
      </c>
      <c r="C222" s="249">
        <v>0</v>
      </c>
      <c r="D222" s="256">
        <v>0</v>
      </c>
      <c r="E222" s="211">
        <v>0</v>
      </c>
      <c r="F222" s="249">
        <v>0</v>
      </c>
      <c r="G222" s="257">
        <v>0</v>
      </c>
      <c r="H222" s="249">
        <v>0</v>
      </c>
      <c r="I222" s="249">
        <v>0</v>
      </c>
      <c r="J222" s="211">
        <v>0</v>
      </c>
    </row>
    <row r="223" spans="1:10" x14ac:dyDescent="0.3">
      <c r="A223" s="193" t="s">
        <v>2535</v>
      </c>
      <c r="B223" s="248">
        <v>0</v>
      </c>
      <c r="C223" s="249">
        <v>0</v>
      </c>
      <c r="D223" s="256">
        <v>0</v>
      </c>
      <c r="E223" s="211">
        <v>0</v>
      </c>
      <c r="F223" s="249">
        <v>0</v>
      </c>
      <c r="G223" s="257">
        <v>0</v>
      </c>
      <c r="H223" s="249">
        <v>0</v>
      </c>
      <c r="I223" s="249">
        <v>0</v>
      </c>
      <c r="J223" s="211">
        <v>0</v>
      </c>
    </row>
    <row r="224" spans="1:10" x14ac:dyDescent="0.3">
      <c r="A224" s="193" t="s">
        <v>2536</v>
      </c>
      <c r="B224" s="248">
        <v>0</v>
      </c>
      <c r="C224" s="249">
        <v>0</v>
      </c>
      <c r="D224" s="256">
        <v>0</v>
      </c>
      <c r="E224" s="211">
        <v>0</v>
      </c>
      <c r="F224" s="249">
        <v>0</v>
      </c>
      <c r="G224" s="257">
        <v>0</v>
      </c>
      <c r="H224" s="249">
        <v>0</v>
      </c>
      <c r="I224" s="249">
        <v>0</v>
      </c>
      <c r="J224" s="211">
        <v>0</v>
      </c>
    </row>
    <row r="225" spans="1:10" x14ac:dyDescent="0.3">
      <c r="A225" s="193" t="s">
        <v>2537</v>
      </c>
      <c r="B225" s="248">
        <v>573</v>
      </c>
      <c r="C225" s="249">
        <v>1.2782474847748001E-2</v>
      </c>
      <c r="D225" s="256">
        <v>115786328.98</v>
      </c>
      <c r="E225" s="211">
        <v>1.5019720007652001E-2</v>
      </c>
      <c r="F225" s="249">
        <v>5.8894357887747897E-2</v>
      </c>
      <c r="G225" s="257">
        <v>21.123544865663099</v>
      </c>
      <c r="H225" s="249">
        <v>8.8943578877478807E-3</v>
      </c>
      <c r="I225" s="249">
        <v>0</v>
      </c>
      <c r="J225" s="211">
        <v>5.8894357887747897E-2</v>
      </c>
    </row>
    <row r="226" spans="1:10" x14ac:dyDescent="0.3">
      <c r="A226" s="193" t="s">
        <v>2538</v>
      </c>
      <c r="B226" s="248">
        <v>0</v>
      </c>
      <c r="C226" s="249">
        <v>0</v>
      </c>
      <c r="D226" s="256">
        <v>0</v>
      </c>
      <c r="E226" s="211">
        <v>0</v>
      </c>
      <c r="F226" s="249">
        <v>0</v>
      </c>
      <c r="G226" s="257">
        <v>0</v>
      </c>
      <c r="H226" s="249">
        <v>0</v>
      </c>
      <c r="I226" s="249">
        <v>0</v>
      </c>
      <c r="J226" s="211">
        <v>0</v>
      </c>
    </row>
    <row r="227" spans="1:10" x14ac:dyDescent="0.3">
      <c r="A227" s="193" t="s">
        <v>2539</v>
      </c>
      <c r="B227" s="248">
        <v>0</v>
      </c>
      <c r="C227" s="249">
        <v>0</v>
      </c>
      <c r="D227" s="256">
        <v>0</v>
      </c>
      <c r="E227" s="211">
        <v>0</v>
      </c>
      <c r="F227" s="249">
        <v>0</v>
      </c>
      <c r="G227" s="257">
        <v>0</v>
      </c>
      <c r="H227" s="249">
        <v>0</v>
      </c>
      <c r="I227" s="249">
        <v>0</v>
      </c>
      <c r="J227" s="211">
        <v>0</v>
      </c>
    </row>
    <row r="228" spans="1:10" x14ac:dyDescent="0.3">
      <c r="A228" s="193" t="s">
        <v>2540</v>
      </c>
      <c r="B228" s="248">
        <v>1624</v>
      </c>
      <c r="C228" s="249">
        <v>3.6228166060633102E-2</v>
      </c>
      <c r="D228" s="256">
        <v>160276401.96000001</v>
      </c>
      <c r="E228" s="211">
        <v>2.0790940540907101E-2</v>
      </c>
      <c r="F228" s="249">
        <v>9.4569278604396401E-2</v>
      </c>
      <c r="G228" s="257">
        <v>0</v>
      </c>
      <c r="H228" s="249">
        <v>1.9056487051456201E-3</v>
      </c>
      <c r="I228" s="249">
        <v>0</v>
      </c>
      <c r="J228" s="211">
        <v>9.4569278604396401E-2</v>
      </c>
    </row>
    <row r="229" spans="1:10" x14ac:dyDescent="0.3">
      <c r="A229" s="193" t="s">
        <v>2541</v>
      </c>
      <c r="B229" s="248">
        <v>0</v>
      </c>
      <c r="C229" s="249">
        <v>0</v>
      </c>
      <c r="D229" s="256">
        <v>0</v>
      </c>
      <c r="E229" s="211">
        <v>0</v>
      </c>
      <c r="F229" s="249">
        <v>0</v>
      </c>
      <c r="G229" s="257">
        <v>0</v>
      </c>
      <c r="H229" s="249">
        <v>0</v>
      </c>
      <c r="I229" s="249">
        <v>0</v>
      </c>
      <c r="J229" s="211">
        <v>0</v>
      </c>
    </row>
    <row r="230" spans="1:10" x14ac:dyDescent="0.3">
      <c r="A230" s="250" t="s">
        <v>88</v>
      </c>
      <c r="B230" s="258">
        <v>44827</v>
      </c>
      <c r="C230" s="259">
        <v>1</v>
      </c>
      <c r="D230" s="260">
        <v>7708953890.0200005</v>
      </c>
      <c r="E230" s="261">
        <v>1</v>
      </c>
      <c r="F230" s="259">
        <v>2.4769623884923299E-2</v>
      </c>
      <c r="G230" s="262"/>
      <c r="H230" s="259">
        <v>1.7555351848686301E-4</v>
      </c>
      <c r="I230" s="259">
        <v>0</v>
      </c>
      <c r="J230" s="261">
        <v>2.4769623884923299E-2</v>
      </c>
    </row>
    <row r="231" spans="1:10" x14ac:dyDescent="0.3">
      <c r="A231" s="263" t="s">
        <v>2542</v>
      </c>
    </row>
    <row r="232" spans="1:10" x14ac:dyDescent="0.3">
      <c r="A232" s="185" t="s">
        <v>1170</v>
      </c>
    </row>
    <row r="233" spans="1:10" ht="15.9" customHeight="1" x14ac:dyDescent="0.3">
      <c r="A233" s="236" t="s">
        <v>2543</v>
      </c>
      <c r="B233" s="193" t="s">
        <v>2515</v>
      </c>
      <c r="C233" s="193" t="s">
        <v>2516</v>
      </c>
      <c r="D233" s="193" t="s">
        <v>2517</v>
      </c>
      <c r="E233" s="187" t="s">
        <v>2518</v>
      </c>
      <c r="G233" s="303" t="s">
        <v>1170</v>
      </c>
      <c r="H233" s="303"/>
    </row>
    <row r="234" spans="1:10" ht="15.9" customHeight="1" x14ac:dyDescent="0.3">
      <c r="A234" s="193" t="s">
        <v>2544</v>
      </c>
      <c r="B234" s="248">
        <v>44632</v>
      </c>
      <c r="C234" s="249">
        <v>0.99564994311464095</v>
      </c>
      <c r="D234" s="256">
        <v>7676581258.6300001</v>
      </c>
      <c r="E234" s="211">
        <v>0.99580100000000005</v>
      </c>
      <c r="G234" s="303"/>
      <c r="H234" s="303"/>
    </row>
    <row r="235" spans="1:10" ht="15.9" customHeight="1" x14ac:dyDescent="0.3">
      <c r="A235" s="193" t="s">
        <v>2545</v>
      </c>
      <c r="B235" s="248">
        <v>56</v>
      </c>
      <c r="C235" s="249">
        <v>1.2492471055390701E-3</v>
      </c>
      <c r="D235" s="256">
        <v>8566060.75</v>
      </c>
      <c r="E235" s="211">
        <v>1.111E-3</v>
      </c>
      <c r="G235" s="303"/>
      <c r="H235" s="303"/>
    </row>
    <row r="236" spans="1:10" ht="15.9" customHeight="1" x14ac:dyDescent="0.3">
      <c r="A236" s="193" t="s">
        <v>2546</v>
      </c>
      <c r="B236" s="248">
        <v>104</v>
      </c>
      <c r="C236" s="249">
        <v>2.3200303388582798E-3</v>
      </c>
      <c r="D236" s="256">
        <v>18157227.539999999</v>
      </c>
      <c r="E236" s="211">
        <v>2.3549999999999999E-3</v>
      </c>
      <c r="G236" s="303"/>
      <c r="H236" s="303"/>
    </row>
    <row r="237" spans="1:10" ht="15.9" customHeight="1" x14ac:dyDescent="0.3">
      <c r="A237" s="193" t="s">
        <v>2547</v>
      </c>
      <c r="B237" s="248">
        <v>22</v>
      </c>
      <c r="C237" s="249">
        <v>4.9077564860463597E-4</v>
      </c>
      <c r="D237" s="256">
        <v>3440254.99</v>
      </c>
      <c r="E237" s="211">
        <v>4.46E-4</v>
      </c>
      <c r="G237" s="303"/>
      <c r="H237" s="303"/>
    </row>
    <row r="238" spans="1:10" ht="15.9" customHeight="1" x14ac:dyDescent="0.3">
      <c r="A238" s="193" t="s">
        <v>2548</v>
      </c>
      <c r="B238" s="248">
        <v>13</v>
      </c>
      <c r="C238" s="249">
        <v>2.9000379235728498E-4</v>
      </c>
      <c r="D238" s="256">
        <v>2209088.11</v>
      </c>
      <c r="E238" s="211">
        <v>2.8699999999999998E-4</v>
      </c>
      <c r="G238" s="303"/>
      <c r="H238" s="303"/>
    </row>
    <row r="239" spans="1:10" x14ac:dyDescent="0.3">
      <c r="A239" s="193" t="s">
        <v>2549</v>
      </c>
      <c r="B239" s="248">
        <v>0</v>
      </c>
      <c r="C239" s="249">
        <v>0</v>
      </c>
      <c r="D239" s="256">
        <v>0</v>
      </c>
      <c r="E239" s="211">
        <v>0</v>
      </c>
    </row>
    <row r="240" spans="1:10" x14ac:dyDescent="0.3">
      <c r="A240" s="193" t="s">
        <v>2550</v>
      </c>
      <c r="B240" s="248">
        <v>0</v>
      </c>
      <c r="C240" s="249">
        <v>0</v>
      </c>
      <c r="D240" s="256">
        <v>0</v>
      </c>
      <c r="E240" s="211">
        <v>0</v>
      </c>
    </row>
    <row r="241" spans="1:8" x14ac:dyDescent="0.3">
      <c r="A241" s="250" t="s">
        <v>88</v>
      </c>
      <c r="B241" s="258">
        <v>44827</v>
      </c>
      <c r="C241" s="259">
        <v>1</v>
      </c>
      <c r="D241" s="260">
        <v>7708953890.0200005</v>
      </c>
      <c r="E241" s="261">
        <v>1</v>
      </c>
    </row>
    <row r="242" spans="1:8" x14ac:dyDescent="0.3">
      <c r="A242" s="185" t="s">
        <v>1170</v>
      </c>
    </row>
    <row r="243" spans="1:8" x14ac:dyDescent="0.3">
      <c r="A243" s="236" t="s">
        <v>2551</v>
      </c>
      <c r="B243" s="193" t="s">
        <v>2515</v>
      </c>
      <c r="C243" s="193" t="s">
        <v>2516</v>
      </c>
      <c r="D243" s="193" t="s">
        <v>2517</v>
      </c>
      <c r="E243" s="187" t="s">
        <v>2518</v>
      </c>
      <c r="G243" s="303" t="s">
        <v>1170</v>
      </c>
      <c r="H243" s="303"/>
    </row>
    <row r="244" spans="1:8" x14ac:dyDescent="0.3">
      <c r="A244" s="193" t="s">
        <v>2552</v>
      </c>
      <c r="B244" s="248">
        <v>19290</v>
      </c>
      <c r="C244" s="249">
        <v>0.43032101189015498</v>
      </c>
      <c r="D244" s="256">
        <v>2610064244.48</v>
      </c>
      <c r="E244" s="211">
        <v>0.33857567209722</v>
      </c>
      <c r="G244" s="303"/>
      <c r="H244" s="303"/>
    </row>
    <row r="245" spans="1:8" x14ac:dyDescent="0.3">
      <c r="A245" s="193" t="s">
        <v>2553</v>
      </c>
      <c r="B245" s="248">
        <v>4113</v>
      </c>
      <c r="C245" s="249">
        <v>9.1752738305039397E-2</v>
      </c>
      <c r="D245" s="256">
        <v>805007437.28999996</v>
      </c>
      <c r="E245" s="211">
        <v>0.104424990572607</v>
      </c>
      <c r="G245" s="303"/>
      <c r="H245" s="303"/>
    </row>
    <row r="246" spans="1:8" x14ac:dyDescent="0.3">
      <c r="A246" s="193" t="s">
        <v>2554</v>
      </c>
      <c r="B246" s="248">
        <v>3365</v>
      </c>
      <c r="C246" s="249">
        <v>7.5066366252481795E-2</v>
      </c>
      <c r="D246" s="256">
        <v>734317280.78999996</v>
      </c>
      <c r="E246" s="211">
        <v>9.5255113893033705E-2</v>
      </c>
      <c r="G246" s="303"/>
      <c r="H246" s="303"/>
    </row>
    <row r="247" spans="1:8" x14ac:dyDescent="0.3">
      <c r="A247" s="193" t="s">
        <v>2555</v>
      </c>
      <c r="B247" s="248">
        <v>2867</v>
      </c>
      <c r="C247" s="249">
        <v>6.3956990206795003E-2</v>
      </c>
      <c r="D247" s="256">
        <v>658847064.23000002</v>
      </c>
      <c r="E247" s="211">
        <v>8.5465171231980303E-2</v>
      </c>
      <c r="G247" s="303"/>
      <c r="H247" s="303"/>
    </row>
    <row r="248" spans="1:8" x14ac:dyDescent="0.3">
      <c r="A248" s="193" t="s">
        <v>2556</v>
      </c>
      <c r="B248" s="248">
        <v>2892</v>
      </c>
      <c r="C248" s="249">
        <v>6.4514689807482095E-2</v>
      </c>
      <c r="D248" s="256">
        <v>645982736.32000005</v>
      </c>
      <c r="E248" s="211">
        <v>8.3796419791314095E-2</v>
      </c>
      <c r="G248" s="303"/>
      <c r="H248" s="303"/>
    </row>
    <row r="249" spans="1:8" x14ac:dyDescent="0.3">
      <c r="A249" s="193" t="s">
        <v>2557</v>
      </c>
      <c r="B249" s="248">
        <v>3354</v>
      </c>
      <c r="C249" s="249">
        <v>7.4820978428179405E-2</v>
      </c>
      <c r="D249" s="256">
        <v>652254018.23000002</v>
      </c>
      <c r="E249" s="211">
        <v>8.4609926007523206E-2</v>
      </c>
      <c r="G249" s="303"/>
      <c r="H249" s="303"/>
    </row>
    <row r="250" spans="1:8" x14ac:dyDescent="0.3">
      <c r="A250" s="193" t="s">
        <v>2558</v>
      </c>
      <c r="B250" s="248">
        <v>4102</v>
      </c>
      <c r="C250" s="249">
        <v>9.1507350480737104E-2</v>
      </c>
      <c r="D250" s="256">
        <v>736549421.19000006</v>
      </c>
      <c r="E250" s="211">
        <v>9.5544665553588995E-2</v>
      </c>
      <c r="G250" s="303"/>
      <c r="H250" s="303"/>
    </row>
    <row r="251" spans="1:8" x14ac:dyDescent="0.3">
      <c r="A251" s="193" t="s">
        <v>2559</v>
      </c>
      <c r="B251" s="248">
        <v>3006</v>
      </c>
      <c r="C251" s="249">
        <v>6.7057799986615194E-2</v>
      </c>
      <c r="D251" s="256">
        <v>547133636.86000001</v>
      </c>
      <c r="E251" s="211">
        <v>7.0973785116073704E-2</v>
      </c>
      <c r="G251" s="303"/>
      <c r="H251" s="303"/>
    </row>
    <row r="252" spans="1:8" x14ac:dyDescent="0.3">
      <c r="A252" s="193" t="s">
        <v>2560</v>
      </c>
      <c r="B252" s="248">
        <v>1789</v>
      </c>
      <c r="C252" s="249">
        <v>3.9908983425167903E-2</v>
      </c>
      <c r="D252" s="256">
        <v>310653924.42000002</v>
      </c>
      <c r="E252" s="211">
        <v>4.0297805493709302E-2</v>
      </c>
      <c r="G252" s="303"/>
      <c r="H252" s="303"/>
    </row>
    <row r="253" spans="1:8" x14ac:dyDescent="0.3">
      <c r="A253" s="193" t="s">
        <v>2561</v>
      </c>
      <c r="B253" s="248">
        <v>48</v>
      </c>
      <c r="C253" s="249">
        <v>1.0707832333192E-3</v>
      </c>
      <c r="D253" s="256">
        <v>8085410.1100000003</v>
      </c>
      <c r="E253" s="211">
        <v>1.0488336323385399E-3</v>
      </c>
      <c r="G253" s="303"/>
      <c r="H253" s="303"/>
    </row>
    <row r="254" spans="1:8" x14ac:dyDescent="0.3">
      <c r="A254" s="193" t="s">
        <v>2562</v>
      </c>
      <c r="B254" s="248">
        <v>1</v>
      </c>
      <c r="C254" s="249">
        <v>2.23079840274834E-5</v>
      </c>
      <c r="D254" s="256">
        <v>58716.1</v>
      </c>
      <c r="E254" s="211">
        <v>7.61661061120287E-6</v>
      </c>
      <c r="G254" s="303"/>
      <c r="H254" s="303"/>
    </row>
    <row r="255" spans="1:8" x14ac:dyDescent="0.3">
      <c r="A255" s="193" t="s">
        <v>2563</v>
      </c>
      <c r="B255" s="248">
        <v>0</v>
      </c>
      <c r="C255" s="249">
        <v>0</v>
      </c>
      <c r="D255" s="256">
        <v>0</v>
      </c>
      <c r="E255" s="211">
        <v>0</v>
      </c>
      <c r="G255" s="303"/>
      <c r="H255" s="303"/>
    </row>
    <row r="256" spans="1:8" x14ac:dyDescent="0.3">
      <c r="A256" s="193" t="s">
        <v>2564</v>
      </c>
      <c r="B256" s="248">
        <v>0</v>
      </c>
      <c r="C256" s="249">
        <v>0</v>
      </c>
      <c r="D256" s="256">
        <v>0</v>
      </c>
      <c r="E256" s="211">
        <v>0</v>
      </c>
    </row>
    <row r="257" spans="1:8" x14ac:dyDescent="0.3">
      <c r="A257" s="193" t="s">
        <v>2565</v>
      </c>
      <c r="B257" s="248">
        <v>0</v>
      </c>
      <c r="C257" s="249">
        <v>0</v>
      </c>
      <c r="D257" s="256">
        <v>0</v>
      </c>
      <c r="E257" s="211">
        <v>0</v>
      </c>
    </row>
    <row r="258" spans="1:8" x14ac:dyDescent="0.3">
      <c r="A258" s="193" t="s">
        <v>2566</v>
      </c>
      <c r="B258" s="248">
        <v>0</v>
      </c>
      <c r="C258" s="249">
        <v>0</v>
      </c>
      <c r="D258" s="256">
        <v>0</v>
      </c>
      <c r="E258" s="211">
        <v>0</v>
      </c>
    </row>
    <row r="259" spans="1:8" x14ac:dyDescent="0.3">
      <c r="A259" s="250" t="s">
        <v>88</v>
      </c>
      <c r="B259" s="258">
        <v>44827</v>
      </c>
      <c r="C259" s="259">
        <v>0.999999999999999</v>
      </c>
      <c r="D259" s="260">
        <v>7708953890.0200005</v>
      </c>
      <c r="E259" s="261">
        <v>1</v>
      </c>
    </row>
    <row r="260" spans="1:8" x14ac:dyDescent="0.3">
      <c r="A260" s="185" t="s">
        <v>1170</v>
      </c>
    </row>
    <row r="261" spans="1:8" x14ac:dyDescent="0.3">
      <c r="A261" s="236" t="s">
        <v>2567</v>
      </c>
      <c r="B261" s="193" t="s">
        <v>2515</v>
      </c>
      <c r="C261" s="193" t="s">
        <v>2516</v>
      </c>
      <c r="D261" s="193" t="s">
        <v>2517</v>
      </c>
      <c r="E261" s="187" t="s">
        <v>2518</v>
      </c>
      <c r="G261" s="304" t="s">
        <v>1170</v>
      </c>
      <c r="H261" s="304"/>
    </row>
    <row r="262" spans="1:8" x14ac:dyDescent="0.3">
      <c r="A262" s="193" t="s">
        <v>2552</v>
      </c>
      <c r="B262" s="248">
        <v>26823</v>
      </c>
      <c r="C262" s="249">
        <v>0.59836705556918801</v>
      </c>
      <c r="D262" s="256">
        <v>3996184720.9099998</v>
      </c>
      <c r="E262" s="211">
        <v>0.51838223161296304</v>
      </c>
      <c r="G262" s="304"/>
      <c r="H262" s="304"/>
    </row>
    <row r="263" spans="1:8" x14ac:dyDescent="0.3">
      <c r="A263" s="193" t="s">
        <v>2553</v>
      </c>
      <c r="B263" s="248">
        <v>3501</v>
      </c>
      <c r="C263" s="249">
        <v>7.8100252080219507E-2</v>
      </c>
      <c r="D263" s="256">
        <v>745001250.76999998</v>
      </c>
      <c r="E263" s="211">
        <v>9.6641030858217694E-2</v>
      </c>
      <c r="G263" s="304"/>
      <c r="H263" s="304"/>
    </row>
    <row r="264" spans="1:8" x14ac:dyDescent="0.3">
      <c r="A264" s="193" t="s">
        <v>2554</v>
      </c>
      <c r="B264" s="248">
        <v>3327</v>
      </c>
      <c r="C264" s="249">
        <v>7.4218662859437401E-2</v>
      </c>
      <c r="D264" s="256">
        <v>711329156.34000003</v>
      </c>
      <c r="E264" s="211">
        <v>9.2273110786261894E-2</v>
      </c>
      <c r="G264" s="304"/>
      <c r="H264" s="304"/>
    </row>
    <row r="265" spans="1:8" x14ac:dyDescent="0.3">
      <c r="A265" s="193" t="s">
        <v>2555</v>
      </c>
      <c r="B265" s="248">
        <v>3672</v>
      </c>
      <c r="C265" s="249">
        <v>8.1914917348919203E-2</v>
      </c>
      <c r="D265" s="256">
        <v>721544831.62</v>
      </c>
      <c r="E265" s="211">
        <v>9.3598280896985395E-2</v>
      </c>
      <c r="G265" s="304"/>
      <c r="H265" s="304"/>
    </row>
    <row r="266" spans="1:8" x14ac:dyDescent="0.3">
      <c r="A266" s="193" t="s">
        <v>2556</v>
      </c>
      <c r="B266" s="248">
        <v>3138</v>
      </c>
      <c r="C266" s="249">
        <v>7.0002453878242998E-2</v>
      </c>
      <c r="D266" s="256">
        <v>615050891.34000003</v>
      </c>
      <c r="E266" s="211">
        <v>7.9783962923457602E-2</v>
      </c>
      <c r="G266" s="304"/>
      <c r="H266" s="304"/>
    </row>
    <row r="267" spans="1:8" x14ac:dyDescent="0.3">
      <c r="A267" s="193" t="s">
        <v>2557</v>
      </c>
      <c r="B267" s="248">
        <v>2337</v>
      </c>
      <c r="C267" s="249">
        <v>5.2133758672228803E-2</v>
      </c>
      <c r="D267" s="256">
        <v>483993728.75</v>
      </c>
      <c r="E267" s="211">
        <v>6.2783321272238707E-2</v>
      </c>
      <c r="G267" s="304"/>
      <c r="H267" s="304"/>
    </row>
    <row r="268" spans="1:8" x14ac:dyDescent="0.3">
      <c r="A268" s="193" t="s">
        <v>2558</v>
      </c>
      <c r="B268" s="248">
        <v>1211</v>
      </c>
      <c r="C268" s="249">
        <v>2.7014968657282399E-2</v>
      </c>
      <c r="D268" s="256">
        <v>248917772.11000001</v>
      </c>
      <c r="E268" s="211">
        <v>3.2289435850984698E-2</v>
      </c>
      <c r="G268" s="304"/>
      <c r="H268" s="304"/>
    </row>
    <row r="269" spans="1:8" x14ac:dyDescent="0.3">
      <c r="A269" s="193" t="s">
        <v>2559</v>
      </c>
      <c r="B269" s="248">
        <v>498</v>
      </c>
      <c r="C269" s="249">
        <v>1.11093760456868E-2</v>
      </c>
      <c r="D269" s="256">
        <v>109459585.19</v>
      </c>
      <c r="E269" s="211">
        <v>1.4199019315929E-2</v>
      </c>
      <c r="G269" s="304"/>
      <c r="H269" s="304"/>
    </row>
    <row r="270" spans="1:8" x14ac:dyDescent="0.3">
      <c r="A270" s="193" t="s">
        <v>2560</v>
      </c>
      <c r="B270" s="248">
        <v>314</v>
      </c>
      <c r="C270" s="249">
        <v>7.0047069846297999E-3</v>
      </c>
      <c r="D270" s="256">
        <v>75783154.760000005</v>
      </c>
      <c r="E270" s="211">
        <v>9.8305367811459803E-3</v>
      </c>
      <c r="G270" s="304"/>
      <c r="H270" s="304"/>
    </row>
    <row r="271" spans="1:8" x14ac:dyDescent="0.3">
      <c r="A271" s="193" t="s">
        <v>2561</v>
      </c>
      <c r="B271" s="248">
        <v>6</v>
      </c>
      <c r="C271" s="249">
        <v>1.33847904164901E-4</v>
      </c>
      <c r="D271" s="256">
        <v>1688798.23</v>
      </c>
      <c r="E271" s="211">
        <v>2.19069701816003E-4</v>
      </c>
      <c r="G271" s="304"/>
      <c r="H271" s="304"/>
    </row>
    <row r="272" spans="1:8" x14ac:dyDescent="0.3">
      <c r="A272" s="193" t="s">
        <v>2562</v>
      </c>
      <c r="B272" s="248">
        <v>0</v>
      </c>
      <c r="C272" s="249">
        <v>0</v>
      </c>
      <c r="D272" s="256">
        <v>0</v>
      </c>
      <c r="E272" s="211">
        <v>0</v>
      </c>
      <c r="G272" s="304"/>
      <c r="H272" s="304"/>
    </row>
    <row r="273" spans="1:8" x14ac:dyDescent="0.3">
      <c r="A273" s="193" t="s">
        <v>2563</v>
      </c>
      <c r="B273" s="248">
        <v>0</v>
      </c>
      <c r="C273" s="249">
        <v>0</v>
      </c>
      <c r="D273" s="256">
        <v>0</v>
      </c>
      <c r="E273" s="211">
        <v>0</v>
      </c>
      <c r="G273" s="304"/>
      <c r="H273" s="304"/>
    </row>
    <row r="274" spans="1:8" x14ac:dyDescent="0.3">
      <c r="A274" s="193" t="s">
        <v>2564</v>
      </c>
      <c r="B274" s="248">
        <v>0</v>
      </c>
      <c r="C274" s="249">
        <v>0</v>
      </c>
      <c r="D274" s="256">
        <v>0</v>
      </c>
      <c r="E274" s="211">
        <v>0</v>
      </c>
    </row>
    <row r="275" spans="1:8" x14ac:dyDescent="0.3">
      <c r="A275" s="193" t="s">
        <v>2565</v>
      </c>
      <c r="B275" s="248">
        <v>0</v>
      </c>
      <c r="C275" s="249">
        <v>0</v>
      </c>
      <c r="D275" s="256">
        <v>0</v>
      </c>
      <c r="E275" s="211">
        <v>0</v>
      </c>
    </row>
    <row r="276" spans="1:8" x14ac:dyDescent="0.3">
      <c r="A276" s="193" t="s">
        <v>2566</v>
      </c>
      <c r="B276" s="248">
        <v>0</v>
      </c>
      <c r="C276" s="249">
        <v>0</v>
      </c>
      <c r="D276" s="256">
        <v>0</v>
      </c>
      <c r="E276" s="211">
        <v>0</v>
      </c>
    </row>
    <row r="277" spans="1:8" x14ac:dyDescent="0.3">
      <c r="A277" s="250" t="s">
        <v>88</v>
      </c>
      <c r="B277" s="258">
        <v>44827</v>
      </c>
      <c r="C277" s="259">
        <v>1</v>
      </c>
      <c r="D277" s="260">
        <v>7708953890.0200005</v>
      </c>
      <c r="E277" s="261">
        <v>1</v>
      </c>
    </row>
    <row r="278" spans="1:8" x14ac:dyDescent="0.3">
      <c r="A278" s="185" t="s">
        <v>1170</v>
      </c>
    </row>
    <row r="279" spans="1:8" x14ac:dyDescent="0.3">
      <c r="A279" s="236" t="s">
        <v>2568</v>
      </c>
      <c r="B279" s="193" t="s">
        <v>2515</v>
      </c>
      <c r="C279" s="193" t="s">
        <v>2516</v>
      </c>
      <c r="D279" s="193" t="s">
        <v>2517</v>
      </c>
      <c r="E279" s="187" t="s">
        <v>2518</v>
      </c>
      <c r="G279" s="303" t="s">
        <v>1170</v>
      </c>
      <c r="H279" s="303"/>
    </row>
    <row r="280" spans="1:8" x14ac:dyDescent="0.3">
      <c r="A280" s="193" t="s">
        <v>2569</v>
      </c>
      <c r="B280" s="248">
        <v>158</v>
      </c>
      <c r="C280" s="249">
        <v>3.5246614763423802E-3</v>
      </c>
      <c r="D280" s="256">
        <v>313460.52</v>
      </c>
      <c r="E280" s="211">
        <v>4.0661875070469099E-5</v>
      </c>
      <c r="G280" s="303"/>
      <c r="H280" s="303"/>
    </row>
    <row r="281" spans="1:8" x14ac:dyDescent="0.3">
      <c r="A281" s="193" t="s">
        <v>2570</v>
      </c>
      <c r="B281" s="248">
        <v>162</v>
      </c>
      <c r="C281" s="249">
        <v>3.6138934124523201E-3</v>
      </c>
      <c r="D281" s="256">
        <v>1254084.75</v>
      </c>
      <c r="E281" s="211">
        <v>1.6267897926118601E-4</v>
      </c>
      <c r="G281" s="303"/>
      <c r="H281" s="303"/>
    </row>
    <row r="282" spans="1:8" x14ac:dyDescent="0.3">
      <c r="A282" s="193" t="s">
        <v>2571</v>
      </c>
      <c r="B282" s="248">
        <v>786</v>
      </c>
      <c r="C282" s="249">
        <v>1.7534075445601999E-2</v>
      </c>
      <c r="D282" s="256">
        <v>14363285.189999999</v>
      </c>
      <c r="E282" s="211">
        <v>1.8631951098572099E-3</v>
      </c>
      <c r="G282" s="303"/>
      <c r="H282" s="303"/>
    </row>
    <row r="283" spans="1:8" x14ac:dyDescent="0.3">
      <c r="A283" s="193" t="s">
        <v>2572</v>
      </c>
      <c r="B283" s="248">
        <v>2588</v>
      </c>
      <c r="C283" s="249">
        <v>5.7733062663127097E-2</v>
      </c>
      <c r="D283" s="256">
        <v>101091685.73</v>
      </c>
      <c r="E283" s="211">
        <v>1.31135413666014E-2</v>
      </c>
      <c r="G283" s="303"/>
      <c r="H283" s="303"/>
    </row>
    <row r="284" spans="1:8" x14ac:dyDescent="0.3">
      <c r="A284" s="193" t="s">
        <v>2573</v>
      </c>
      <c r="B284" s="248">
        <v>4402</v>
      </c>
      <c r="C284" s="249">
        <v>9.8199745688982099E-2</v>
      </c>
      <c r="D284" s="256">
        <v>277565582.14999998</v>
      </c>
      <c r="E284" s="211">
        <v>3.6005609335572203E-2</v>
      </c>
      <c r="G284" s="303"/>
      <c r="H284" s="303"/>
    </row>
    <row r="285" spans="1:8" x14ac:dyDescent="0.3">
      <c r="A285" s="193" t="s">
        <v>2574</v>
      </c>
      <c r="B285" s="248">
        <v>5381</v>
      </c>
      <c r="C285" s="249">
        <v>0.120039262051888</v>
      </c>
      <c r="D285" s="256">
        <v>472461335.25999999</v>
      </c>
      <c r="E285" s="211">
        <v>6.1287347414497803E-2</v>
      </c>
      <c r="G285" s="303"/>
      <c r="H285" s="303"/>
    </row>
    <row r="286" spans="1:8" x14ac:dyDescent="0.3">
      <c r="A286" s="193" t="s">
        <v>2575</v>
      </c>
      <c r="B286" s="248">
        <v>10731</v>
      </c>
      <c r="C286" s="249">
        <v>0.23938697659892499</v>
      </c>
      <c r="D286" s="256">
        <v>1333266491.5699999</v>
      </c>
      <c r="E286" s="211">
        <v>0.17295037829919399</v>
      </c>
      <c r="G286" s="303"/>
      <c r="H286" s="303"/>
    </row>
    <row r="287" spans="1:8" x14ac:dyDescent="0.3">
      <c r="A287" s="193" t="s">
        <v>2576</v>
      </c>
      <c r="B287" s="248">
        <v>7638</v>
      </c>
      <c r="C287" s="249">
        <v>0.170388382001918</v>
      </c>
      <c r="D287" s="256">
        <v>1322181592.8399999</v>
      </c>
      <c r="E287" s="211">
        <v>0.17151245314253299</v>
      </c>
      <c r="G287" s="303"/>
      <c r="H287" s="303"/>
    </row>
    <row r="288" spans="1:8" x14ac:dyDescent="0.3">
      <c r="A288" s="193" t="s">
        <v>2577</v>
      </c>
      <c r="B288" s="248">
        <v>4778</v>
      </c>
      <c r="C288" s="249">
        <v>0.10658754768331601</v>
      </c>
      <c r="D288" s="256">
        <v>1066018221.91</v>
      </c>
      <c r="E288" s="211">
        <v>0.13828312338073101</v>
      </c>
      <c r="G288" s="303"/>
      <c r="H288" s="303"/>
    </row>
    <row r="289" spans="1:8" x14ac:dyDescent="0.3">
      <c r="A289" s="193" t="s">
        <v>2578</v>
      </c>
      <c r="B289" s="248">
        <v>2993</v>
      </c>
      <c r="C289" s="249">
        <v>6.6767796194257906E-2</v>
      </c>
      <c r="D289" s="256">
        <v>816217679.79999995</v>
      </c>
      <c r="E289" s="211">
        <v>0.10587917523500499</v>
      </c>
      <c r="G289" s="303"/>
      <c r="H289" s="303"/>
    </row>
    <row r="290" spans="1:8" x14ac:dyDescent="0.3">
      <c r="A290" s="193" t="s">
        <v>2579</v>
      </c>
      <c r="B290" s="248">
        <v>1767</v>
      </c>
      <c r="C290" s="249">
        <v>3.9418207776563199E-2</v>
      </c>
      <c r="D290" s="256">
        <v>570479700.42999995</v>
      </c>
      <c r="E290" s="211">
        <v>7.4002219830182403E-2</v>
      </c>
      <c r="G290" s="303"/>
      <c r="H290" s="303"/>
    </row>
    <row r="291" spans="1:8" x14ac:dyDescent="0.3">
      <c r="A291" s="193" t="s">
        <v>2580</v>
      </c>
      <c r="B291" s="248">
        <v>1144</v>
      </c>
      <c r="C291" s="249">
        <v>2.55203337274411E-2</v>
      </c>
      <c r="D291" s="256">
        <v>426403317.64999998</v>
      </c>
      <c r="E291" s="211">
        <v>5.5312734222216699E-2</v>
      </c>
      <c r="G291" s="303"/>
      <c r="H291" s="303"/>
    </row>
    <row r="292" spans="1:8" x14ac:dyDescent="0.3">
      <c r="A292" s="193" t="s">
        <v>2581</v>
      </c>
      <c r="B292" s="248">
        <v>659</v>
      </c>
      <c r="C292" s="249">
        <v>1.4700961474111599E-2</v>
      </c>
      <c r="D292" s="256">
        <v>277507814.89999998</v>
      </c>
      <c r="E292" s="211">
        <v>3.5998115809106203E-2</v>
      </c>
      <c r="G292" s="303"/>
      <c r="H292" s="303"/>
    </row>
    <row r="293" spans="1:8" x14ac:dyDescent="0.3">
      <c r="A293" s="193" t="s">
        <v>2582</v>
      </c>
      <c r="B293" s="248">
        <v>410</v>
      </c>
      <c r="C293" s="249">
        <v>9.1462734512682102E-3</v>
      </c>
      <c r="D293" s="256">
        <v>193871289.12</v>
      </c>
      <c r="E293" s="211">
        <v>2.51488453408686E-2</v>
      </c>
      <c r="G293" s="303"/>
      <c r="H293" s="303"/>
    </row>
    <row r="294" spans="1:8" x14ac:dyDescent="0.3">
      <c r="A294" s="193" t="s">
        <v>2583</v>
      </c>
      <c r="B294" s="248">
        <v>517</v>
      </c>
      <c r="C294" s="249">
        <v>1.15332277422089E-2</v>
      </c>
      <c r="D294" s="256">
        <v>279782112.22000003</v>
      </c>
      <c r="E294" s="211">
        <v>3.6293136035254497E-2</v>
      </c>
      <c r="G294" s="303"/>
      <c r="H294" s="303"/>
    </row>
    <row r="295" spans="1:8" x14ac:dyDescent="0.3">
      <c r="A295" s="193" t="s">
        <v>2584</v>
      </c>
      <c r="B295" s="248">
        <v>246</v>
      </c>
      <c r="C295" s="249">
        <v>5.4877640707609301E-3</v>
      </c>
      <c r="D295" s="256">
        <v>158384396.40000001</v>
      </c>
      <c r="E295" s="211">
        <v>2.0545510929186401E-2</v>
      </c>
      <c r="G295" s="303"/>
      <c r="H295" s="303"/>
    </row>
    <row r="296" spans="1:8" x14ac:dyDescent="0.3">
      <c r="A296" s="193" t="s">
        <v>2585</v>
      </c>
      <c r="B296" s="248">
        <v>194</v>
      </c>
      <c r="C296" s="249">
        <v>4.3277489013317898E-3</v>
      </c>
      <c r="D296" s="256">
        <v>144607757.41</v>
      </c>
      <c r="E296" s="211">
        <v>1.87584151459524E-2</v>
      </c>
    </row>
    <row r="297" spans="1:8" x14ac:dyDescent="0.3">
      <c r="A297" s="193" t="s">
        <v>2586</v>
      </c>
      <c r="B297" s="248">
        <v>134</v>
      </c>
      <c r="C297" s="249">
        <v>2.98926985968278E-3</v>
      </c>
      <c r="D297" s="256">
        <v>112974934.48</v>
      </c>
      <c r="E297" s="211">
        <v>1.46550279184128E-2</v>
      </c>
    </row>
    <row r="298" spans="1:8" x14ac:dyDescent="0.3">
      <c r="A298" s="193" t="s">
        <v>2587</v>
      </c>
      <c r="B298" s="248">
        <v>76</v>
      </c>
      <c r="C298" s="249">
        <v>1.6954067860887401E-3</v>
      </c>
      <c r="D298" s="256">
        <v>71787187.349999994</v>
      </c>
      <c r="E298" s="211">
        <v>9.3121827389492599E-3</v>
      </c>
    </row>
    <row r="299" spans="1:8" x14ac:dyDescent="0.3">
      <c r="A299" s="193" t="s">
        <v>2588</v>
      </c>
      <c r="B299" s="248">
        <v>63</v>
      </c>
      <c r="C299" s="249">
        <v>1.40540299373146E-3</v>
      </c>
      <c r="D299" s="256">
        <v>68421960.340000004</v>
      </c>
      <c r="E299" s="211">
        <v>8.8756478915484206E-3</v>
      </c>
    </row>
    <row r="300" spans="1:8" x14ac:dyDescent="0.3">
      <c r="A300" s="250" t="s">
        <v>88</v>
      </c>
      <c r="B300" s="258">
        <v>44827</v>
      </c>
      <c r="C300" s="259">
        <v>0.999999999999999</v>
      </c>
      <c r="D300" s="260">
        <v>7708953890.0200005</v>
      </c>
      <c r="E300" s="261">
        <v>1</v>
      </c>
    </row>
    <row r="301" spans="1:8" x14ac:dyDescent="0.3">
      <c r="A301" s="185" t="s">
        <v>1170</v>
      </c>
    </row>
    <row r="302" spans="1:8" x14ac:dyDescent="0.3">
      <c r="A302" s="236" t="s">
        <v>2589</v>
      </c>
      <c r="B302" s="193" t="s">
        <v>2515</v>
      </c>
      <c r="C302" s="193" t="s">
        <v>2516</v>
      </c>
      <c r="D302" s="193" t="s">
        <v>2517</v>
      </c>
      <c r="E302" s="187" t="s">
        <v>2518</v>
      </c>
      <c r="G302" s="303" t="s">
        <v>1170</v>
      </c>
      <c r="H302" s="303"/>
    </row>
    <row r="303" spans="1:8" x14ac:dyDescent="0.3">
      <c r="A303" s="193" t="s">
        <v>2590</v>
      </c>
      <c r="B303" s="248">
        <v>1302</v>
      </c>
      <c r="C303" s="249">
        <v>2.90449952037834E-2</v>
      </c>
      <c r="D303" s="256">
        <v>215167444.16999999</v>
      </c>
      <c r="E303" s="211">
        <v>2.7911367383913799E-2</v>
      </c>
      <c r="G303" s="303"/>
      <c r="H303" s="303"/>
    </row>
    <row r="304" spans="1:8" x14ac:dyDescent="0.3">
      <c r="A304" s="193" t="s">
        <v>2591</v>
      </c>
      <c r="B304" s="248">
        <v>3303</v>
      </c>
      <c r="C304" s="249">
        <v>7.3683271242777806E-2</v>
      </c>
      <c r="D304" s="256">
        <v>477516658.20999998</v>
      </c>
      <c r="E304" s="211">
        <v>6.1943120301730201E-2</v>
      </c>
      <c r="G304" s="303"/>
      <c r="H304" s="303"/>
    </row>
    <row r="305" spans="1:8" x14ac:dyDescent="0.3">
      <c r="A305" s="193" t="s">
        <v>2592</v>
      </c>
      <c r="B305" s="248">
        <v>7107</v>
      </c>
      <c r="C305" s="249">
        <v>0.15854284248332501</v>
      </c>
      <c r="D305" s="256">
        <v>1906634023.71</v>
      </c>
      <c r="E305" s="211">
        <v>0.247327205598976</v>
      </c>
      <c r="G305" s="303"/>
      <c r="H305" s="303"/>
    </row>
    <row r="306" spans="1:8" x14ac:dyDescent="0.3">
      <c r="A306" s="193" t="s">
        <v>2593</v>
      </c>
      <c r="B306" s="248">
        <v>2222</v>
      </c>
      <c r="C306" s="249">
        <v>4.95683405090682E-2</v>
      </c>
      <c r="D306" s="256">
        <v>238977778.96000001</v>
      </c>
      <c r="E306" s="211">
        <v>3.10000270295273E-2</v>
      </c>
      <c r="G306" s="303"/>
      <c r="H306" s="303"/>
    </row>
    <row r="307" spans="1:8" x14ac:dyDescent="0.3">
      <c r="A307" s="193" t="s">
        <v>2594</v>
      </c>
      <c r="B307" s="248">
        <v>4622</v>
      </c>
      <c r="C307" s="249">
        <v>0.103107502175028</v>
      </c>
      <c r="D307" s="256">
        <v>623082448.46000004</v>
      </c>
      <c r="E307" s="211">
        <v>8.0825810784345406E-2</v>
      </c>
      <c r="G307" s="303"/>
      <c r="H307" s="303"/>
    </row>
    <row r="308" spans="1:8" x14ac:dyDescent="0.3">
      <c r="A308" s="193" t="s">
        <v>2595</v>
      </c>
      <c r="B308" s="248">
        <v>0</v>
      </c>
      <c r="C308" s="249">
        <v>0</v>
      </c>
      <c r="D308" s="256">
        <v>0</v>
      </c>
      <c r="E308" s="211">
        <v>0</v>
      </c>
      <c r="G308" s="303"/>
      <c r="H308" s="303"/>
    </row>
    <row r="309" spans="1:8" x14ac:dyDescent="0.3">
      <c r="A309" s="193" t="s">
        <v>2596</v>
      </c>
      <c r="B309" s="248">
        <v>9036</v>
      </c>
      <c r="C309" s="249">
        <v>0.20157494367234</v>
      </c>
      <c r="D309" s="256">
        <v>1952288397.3699999</v>
      </c>
      <c r="E309" s="211">
        <v>0.25324945838597201</v>
      </c>
      <c r="G309" s="303"/>
      <c r="H309" s="303"/>
    </row>
    <row r="310" spans="1:8" x14ac:dyDescent="0.3">
      <c r="A310" s="193" t="s">
        <v>2597</v>
      </c>
      <c r="B310" s="248">
        <v>3680</v>
      </c>
      <c r="C310" s="249">
        <v>8.2093381221139003E-2</v>
      </c>
      <c r="D310" s="256">
        <v>636877461.59000003</v>
      </c>
      <c r="E310" s="211">
        <v>8.2615290047914403E-2</v>
      </c>
      <c r="G310" s="303"/>
      <c r="H310" s="303"/>
    </row>
    <row r="311" spans="1:8" x14ac:dyDescent="0.3">
      <c r="A311" s="193" t="s">
        <v>2598</v>
      </c>
      <c r="B311" s="248">
        <v>5077</v>
      </c>
      <c r="C311" s="249">
        <v>0.113257634907533</v>
      </c>
      <c r="D311" s="256">
        <v>537690058.89999998</v>
      </c>
      <c r="E311" s="211">
        <v>6.9748770918982003E-2</v>
      </c>
      <c r="G311" s="303"/>
      <c r="H311" s="303"/>
    </row>
    <row r="312" spans="1:8" x14ac:dyDescent="0.3">
      <c r="A312" s="193" t="s">
        <v>2599</v>
      </c>
      <c r="B312" s="248">
        <v>1548</v>
      </c>
      <c r="C312" s="249">
        <v>3.4532759274544397E-2</v>
      </c>
      <c r="D312" s="256">
        <v>196074802.77000001</v>
      </c>
      <c r="E312" s="211">
        <v>2.5434683559832701E-2</v>
      </c>
      <c r="G312" s="303"/>
      <c r="H312" s="303"/>
    </row>
    <row r="313" spans="1:8" x14ac:dyDescent="0.3">
      <c r="A313" s="193" t="s">
        <v>2600</v>
      </c>
      <c r="B313" s="248">
        <v>3122</v>
      </c>
      <c r="C313" s="249">
        <v>6.9645526133803301E-2</v>
      </c>
      <c r="D313" s="256">
        <v>453768547.97000003</v>
      </c>
      <c r="E313" s="211">
        <v>5.8862532380359399E-2</v>
      </c>
      <c r="G313" s="303"/>
      <c r="H313" s="303"/>
    </row>
    <row r="314" spans="1:8" x14ac:dyDescent="0.3">
      <c r="A314" s="193" t="s">
        <v>2601</v>
      </c>
      <c r="B314" s="248">
        <v>3808</v>
      </c>
      <c r="C314" s="249">
        <v>8.4948803176656901E-2</v>
      </c>
      <c r="D314" s="256">
        <v>470876267.91000003</v>
      </c>
      <c r="E314" s="211">
        <v>6.1081733608446598E-2</v>
      </c>
    </row>
    <row r="315" spans="1:8" x14ac:dyDescent="0.3">
      <c r="A315" s="193" t="s">
        <v>86</v>
      </c>
      <c r="B315" s="248">
        <v>0</v>
      </c>
      <c r="C315" s="249">
        <v>0</v>
      </c>
      <c r="D315" s="256">
        <v>0</v>
      </c>
      <c r="E315" s="211">
        <v>0</v>
      </c>
    </row>
    <row r="316" spans="1:8" x14ac:dyDescent="0.3">
      <c r="A316" s="250" t="s">
        <v>88</v>
      </c>
      <c r="B316" s="258">
        <v>44827</v>
      </c>
      <c r="C316" s="259">
        <v>0.999999999999999</v>
      </c>
      <c r="D316" s="260">
        <v>7708953890.0200005</v>
      </c>
      <c r="E316" s="261">
        <v>1</v>
      </c>
    </row>
    <row r="317" spans="1:8" x14ac:dyDescent="0.3">
      <c r="A317" s="185" t="s">
        <v>1170</v>
      </c>
    </row>
    <row r="318" spans="1:8" x14ac:dyDescent="0.3">
      <c r="A318" s="236" t="s">
        <v>2602</v>
      </c>
      <c r="B318" s="193" t="s">
        <v>2515</v>
      </c>
      <c r="C318" s="193" t="s">
        <v>2516</v>
      </c>
      <c r="D318" s="193" t="s">
        <v>2517</v>
      </c>
      <c r="E318" s="187" t="s">
        <v>2518</v>
      </c>
      <c r="G318" s="303" t="s">
        <v>1170</v>
      </c>
      <c r="H318" s="303"/>
    </row>
    <row r="319" spans="1:8" x14ac:dyDescent="0.3">
      <c r="A319" s="193" t="s">
        <v>2603</v>
      </c>
      <c r="B319" s="248">
        <v>37261</v>
      </c>
      <c r="C319" s="249">
        <v>0.83121779284805997</v>
      </c>
      <c r="D319" s="256">
        <v>5969042418.3599997</v>
      </c>
      <c r="E319" s="211">
        <v>0.77429992493372102</v>
      </c>
      <c r="G319" s="303"/>
      <c r="H319" s="303"/>
    </row>
    <row r="320" spans="1:8" x14ac:dyDescent="0.3">
      <c r="A320" s="193" t="s">
        <v>2604</v>
      </c>
      <c r="B320" s="248">
        <v>474</v>
      </c>
      <c r="C320" s="249">
        <v>1.05739844290271E-2</v>
      </c>
      <c r="D320" s="256">
        <v>132351332.45</v>
      </c>
      <c r="E320" s="211">
        <v>1.7168520442357501E-2</v>
      </c>
      <c r="G320" s="303"/>
      <c r="H320" s="303"/>
    </row>
    <row r="321" spans="1:8" x14ac:dyDescent="0.3">
      <c r="A321" s="193" t="s">
        <v>2605</v>
      </c>
      <c r="B321" s="248">
        <v>7092</v>
      </c>
      <c r="C321" s="249">
        <v>0.15820822272291299</v>
      </c>
      <c r="D321" s="256">
        <v>1607560139.21</v>
      </c>
      <c r="E321" s="211">
        <v>0.20853155462392201</v>
      </c>
      <c r="G321" s="303"/>
      <c r="H321" s="303"/>
    </row>
    <row r="322" spans="1:8" x14ac:dyDescent="0.3">
      <c r="A322" s="193" t="s">
        <v>2606</v>
      </c>
      <c r="B322" s="248">
        <v>0</v>
      </c>
      <c r="C322" s="249">
        <v>0</v>
      </c>
      <c r="D322" s="256">
        <v>0</v>
      </c>
      <c r="E322" s="211">
        <v>0</v>
      </c>
    </row>
    <row r="323" spans="1:8" x14ac:dyDescent="0.3">
      <c r="A323" s="250" t="s">
        <v>88</v>
      </c>
      <c r="B323" s="258">
        <v>44827</v>
      </c>
      <c r="C323" s="259">
        <v>1</v>
      </c>
      <c r="D323" s="260">
        <v>7708953890.0200005</v>
      </c>
      <c r="E323" s="261">
        <v>1</v>
      </c>
    </row>
    <row r="324" spans="1:8" x14ac:dyDescent="0.3">
      <c r="A324" s="185" t="s">
        <v>1170</v>
      </c>
    </row>
    <row r="325" spans="1:8" x14ac:dyDescent="0.3">
      <c r="A325" s="236" t="s">
        <v>2607</v>
      </c>
      <c r="B325" s="193" t="s">
        <v>2515</v>
      </c>
      <c r="C325" s="193" t="s">
        <v>2516</v>
      </c>
      <c r="D325" s="193" t="s">
        <v>2517</v>
      </c>
      <c r="E325" s="187" t="s">
        <v>2518</v>
      </c>
      <c r="G325" s="303" t="s">
        <v>1170</v>
      </c>
      <c r="H325" s="303"/>
    </row>
    <row r="326" spans="1:8" x14ac:dyDescent="0.3">
      <c r="A326" s="193" t="s">
        <v>2608</v>
      </c>
      <c r="B326" s="248">
        <v>0</v>
      </c>
      <c r="C326" s="249">
        <v>0</v>
      </c>
      <c r="D326" s="256">
        <v>0</v>
      </c>
      <c r="E326" s="211">
        <v>0</v>
      </c>
      <c r="G326" s="303"/>
      <c r="H326" s="303"/>
    </row>
    <row r="327" spans="1:8" x14ac:dyDescent="0.3">
      <c r="A327" s="193" t="s">
        <v>2609</v>
      </c>
      <c r="B327" s="248">
        <v>5455</v>
      </c>
      <c r="C327" s="249">
        <v>0.121690052869922</v>
      </c>
      <c r="D327" s="256">
        <v>1238939714.4100001</v>
      </c>
      <c r="E327" s="211">
        <v>0.160714376047044</v>
      </c>
      <c r="G327" s="303"/>
      <c r="H327" s="303"/>
    </row>
    <row r="328" spans="1:8" x14ac:dyDescent="0.3">
      <c r="A328" s="193" t="s">
        <v>2610</v>
      </c>
      <c r="B328" s="248">
        <v>5745</v>
      </c>
      <c r="C328" s="249">
        <v>0.12815936823789201</v>
      </c>
      <c r="D328" s="256">
        <v>1315599337.5999999</v>
      </c>
      <c r="E328" s="211">
        <v>0.170658607687766</v>
      </c>
      <c r="G328" s="303"/>
      <c r="H328" s="303"/>
    </row>
    <row r="329" spans="1:8" x14ac:dyDescent="0.3">
      <c r="A329" s="193" t="s">
        <v>2611</v>
      </c>
      <c r="B329" s="248">
        <v>5713</v>
      </c>
      <c r="C329" s="249">
        <v>0.127445512749013</v>
      </c>
      <c r="D329" s="256">
        <v>961938170.69000006</v>
      </c>
      <c r="E329" s="211">
        <v>0.12478193337429699</v>
      </c>
      <c r="G329" s="303"/>
      <c r="H329" s="303"/>
    </row>
    <row r="330" spans="1:8" x14ac:dyDescent="0.3">
      <c r="A330" s="193" t="s">
        <v>2612</v>
      </c>
      <c r="B330" s="248">
        <v>8318</v>
      </c>
      <c r="C330" s="249">
        <v>0.18555781114060699</v>
      </c>
      <c r="D330" s="256">
        <v>1333374635.1199999</v>
      </c>
      <c r="E330" s="211">
        <v>0.17296440660336301</v>
      </c>
      <c r="G330" s="303"/>
      <c r="H330" s="303"/>
    </row>
    <row r="331" spans="1:8" x14ac:dyDescent="0.3">
      <c r="A331" s="193" t="s">
        <v>2613</v>
      </c>
      <c r="B331" s="248">
        <v>5484</v>
      </c>
      <c r="C331" s="249">
        <v>0.122336984406719</v>
      </c>
      <c r="D331" s="256">
        <v>869152890.48000002</v>
      </c>
      <c r="E331" s="211">
        <v>0.11274589300698799</v>
      </c>
      <c r="G331" s="303"/>
      <c r="H331" s="303"/>
    </row>
    <row r="332" spans="1:8" x14ac:dyDescent="0.3">
      <c r="A332" s="193" t="s">
        <v>2614</v>
      </c>
      <c r="B332" s="248">
        <v>3714</v>
      </c>
      <c r="C332" s="249">
        <v>8.2851852678073504E-2</v>
      </c>
      <c r="D332" s="256">
        <v>592828712.79999995</v>
      </c>
      <c r="E332" s="211">
        <v>7.6901317773799993E-2</v>
      </c>
      <c r="G332" s="303"/>
      <c r="H332" s="303"/>
    </row>
    <row r="333" spans="1:8" x14ac:dyDescent="0.3">
      <c r="A333" s="193" t="s">
        <v>2615</v>
      </c>
      <c r="B333" s="248">
        <v>3291</v>
      </c>
      <c r="C333" s="249">
        <v>7.3415575434448002E-2</v>
      </c>
      <c r="D333" s="256">
        <v>497356560.06999999</v>
      </c>
      <c r="E333" s="211">
        <v>6.4516738219679501E-2</v>
      </c>
      <c r="G333" s="303"/>
      <c r="H333" s="303"/>
    </row>
    <row r="334" spans="1:8" x14ac:dyDescent="0.3">
      <c r="A334" s="193" t="s">
        <v>2616</v>
      </c>
      <c r="B334" s="248">
        <v>2937</v>
      </c>
      <c r="C334" s="249">
        <v>6.5518549088718903E-2</v>
      </c>
      <c r="D334" s="256">
        <v>405692978.77999997</v>
      </c>
      <c r="E334" s="211">
        <v>5.2626203836192299E-2</v>
      </c>
      <c r="G334" s="303"/>
      <c r="H334" s="303"/>
    </row>
    <row r="335" spans="1:8" x14ac:dyDescent="0.3">
      <c r="A335" s="193" t="s">
        <v>2617</v>
      </c>
      <c r="B335" s="248">
        <v>1749</v>
      </c>
      <c r="C335" s="249">
        <v>3.90166640640685E-2</v>
      </c>
      <c r="D335" s="256">
        <v>220635482.66999999</v>
      </c>
      <c r="E335" s="211">
        <v>2.86206774379121E-2</v>
      </c>
      <c r="G335" s="303"/>
      <c r="H335" s="303"/>
    </row>
    <row r="336" spans="1:8" x14ac:dyDescent="0.3">
      <c r="A336" s="193" t="s">
        <v>2618</v>
      </c>
      <c r="B336" s="248">
        <v>1714</v>
      </c>
      <c r="C336" s="249">
        <v>3.8235884623106599E-2</v>
      </c>
      <c r="D336" s="256">
        <v>215566824.81</v>
      </c>
      <c r="E336" s="211">
        <v>2.7963174755665898E-2</v>
      </c>
      <c r="G336" s="303"/>
      <c r="H336" s="303"/>
    </row>
    <row r="337" spans="1:8" x14ac:dyDescent="0.3">
      <c r="A337" s="193" t="s">
        <v>2619</v>
      </c>
      <c r="B337" s="248">
        <v>557</v>
      </c>
      <c r="C337" s="249">
        <v>1.24255471033083E-2</v>
      </c>
      <c r="D337" s="256">
        <v>52300385.600000001</v>
      </c>
      <c r="E337" s="211">
        <v>6.7843687154113099E-3</v>
      </c>
    </row>
    <row r="338" spans="1:8" x14ac:dyDescent="0.3">
      <c r="A338" s="193" t="s">
        <v>2620</v>
      </c>
      <c r="B338" s="248">
        <v>150</v>
      </c>
      <c r="C338" s="249">
        <v>3.3461976041225202E-3</v>
      </c>
      <c r="D338" s="256">
        <v>5568196.9900000002</v>
      </c>
      <c r="E338" s="211">
        <v>7.2230254188036802E-4</v>
      </c>
    </row>
    <row r="339" spans="1:8" x14ac:dyDescent="0.3">
      <c r="A339" s="250" t="s">
        <v>88</v>
      </c>
      <c r="B339" s="258">
        <v>44827</v>
      </c>
      <c r="C339" s="259">
        <v>0.999999999999999</v>
      </c>
      <c r="D339" s="260">
        <v>7708953890.0200005</v>
      </c>
      <c r="E339" s="261">
        <v>1</v>
      </c>
    </row>
    <row r="340" spans="1:8" x14ac:dyDescent="0.3">
      <c r="A340" s="185" t="s">
        <v>1170</v>
      </c>
    </row>
    <row r="341" spans="1:8" x14ac:dyDescent="0.3">
      <c r="A341" s="236" t="s">
        <v>2621</v>
      </c>
      <c r="B341" s="193" t="s">
        <v>2515</v>
      </c>
      <c r="C341" s="193" t="s">
        <v>2516</v>
      </c>
      <c r="D341" s="193" t="s">
        <v>2517</v>
      </c>
      <c r="E341" s="187" t="s">
        <v>2518</v>
      </c>
      <c r="G341" s="303" t="s">
        <v>1170</v>
      </c>
      <c r="H341" s="303"/>
    </row>
    <row r="342" spans="1:8" x14ac:dyDescent="0.3">
      <c r="A342" s="193" t="s">
        <v>2622</v>
      </c>
      <c r="B342" s="248">
        <v>42630</v>
      </c>
      <c r="C342" s="249">
        <v>0.95098935909161897</v>
      </c>
      <c r="D342" s="256">
        <v>7432891159.0799999</v>
      </c>
      <c r="E342" s="211">
        <v>0.96418933945144103</v>
      </c>
      <c r="G342" s="303"/>
      <c r="H342" s="303"/>
    </row>
    <row r="343" spans="1:8" x14ac:dyDescent="0.3">
      <c r="A343" s="193" t="s">
        <v>2623</v>
      </c>
      <c r="B343" s="248">
        <v>1624</v>
      </c>
      <c r="C343" s="249">
        <v>3.6228166060633102E-2</v>
      </c>
      <c r="D343" s="256">
        <v>160276401.96000001</v>
      </c>
      <c r="E343" s="211">
        <v>2.0790940540907101E-2</v>
      </c>
      <c r="G343" s="303"/>
      <c r="H343" s="303"/>
    </row>
    <row r="344" spans="1:8" x14ac:dyDescent="0.3">
      <c r="A344" s="193" t="s">
        <v>2624</v>
      </c>
      <c r="B344" s="248">
        <v>573</v>
      </c>
      <c r="C344" s="249">
        <v>1.2782474847748001E-2</v>
      </c>
      <c r="D344" s="256">
        <v>115786328.98</v>
      </c>
      <c r="E344" s="211">
        <v>1.5019720007652001E-2</v>
      </c>
      <c r="G344" s="303"/>
      <c r="H344" s="303"/>
    </row>
    <row r="345" spans="1:8" x14ac:dyDescent="0.3">
      <c r="A345" s="193" t="s">
        <v>2625</v>
      </c>
      <c r="B345" s="248">
        <v>0</v>
      </c>
      <c r="C345" s="249">
        <v>0</v>
      </c>
      <c r="D345" s="256">
        <v>0</v>
      </c>
      <c r="E345" s="211">
        <v>0</v>
      </c>
    </row>
    <row r="346" spans="1:8" x14ac:dyDescent="0.3">
      <c r="A346" s="250" t="s">
        <v>88</v>
      </c>
      <c r="B346" s="258">
        <v>44827</v>
      </c>
      <c r="C346" s="259">
        <v>1</v>
      </c>
      <c r="D346" s="260">
        <v>7708953890.0200005</v>
      </c>
      <c r="E346" s="261">
        <v>1</v>
      </c>
    </row>
    <row r="347" spans="1:8" x14ac:dyDescent="0.3">
      <c r="A347" s="185" t="s">
        <v>1170</v>
      </c>
    </row>
    <row r="348" spans="1:8" x14ac:dyDescent="0.3">
      <c r="A348" s="236" t="s">
        <v>2626</v>
      </c>
      <c r="B348" s="193" t="s">
        <v>2515</v>
      </c>
      <c r="C348" s="193" t="s">
        <v>2516</v>
      </c>
      <c r="D348" s="193" t="s">
        <v>2517</v>
      </c>
      <c r="E348" s="187" t="s">
        <v>2518</v>
      </c>
      <c r="G348" s="303" t="s">
        <v>1170</v>
      </c>
      <c r="H348" s="303"/>
    </row>
    <row r="349" spans="1:8" x14ac:dyDescent="0.3">
      <c r="A349" s="193" t="s">
        <v>2627</v>
      </c>
      <c r="B349" s="248">
        <v>39065</v>
      </c>
      <c r="C349" s="249">
        <v>0.87146139603364003</v>
      </c>
      <c r="D349" s="256">
        <v>6829569512.9700003</v>
      </c>
      <c r="E349" s="211">
        <v>0.88592688585302704</v>
      </c>
      <c r="G349" s="303"/>
      <c r="H349" s="303"/>
    </row>
    <row r="350" spans="1:8" x14ac:dyDescent="0.3">
      <c r="A350" s="193" t="s">
        <v>2628</v>
      </c>
      <c r="B350" s="248">
        <v>5762</v>
      </c>
      <c r="C350" s="249">
        <v>0.12853860396635999</v>
      </c>
      <c r="D350" s="256">
        <v>879384377.04999995</v>
      </c>
      <c r="E350" s="211">
        <v>0.11407311414697301</v>
      </c>
      <c r="G350" s="303"/>
      <c r="H350" s="303"/>
    </row>
    <row r="351" spans="1:8" x14ac:dyDescent="0.3">
      <c r="A351" s="193" t="s">
        <v>2629</v>
      </c>
      <c r="B351" s="248">
        <v>0</v>
      </c>
      <c r="C351" s="249">
        <v>0</v>
      </c>
      <c r="D351" s="256">
        <v>0</v>
      </c>
      <c r="E351" s="211">
        <v>0</v>
      </c>
    </row>
    <row r="352" spans="1:8" x14ac:dyDescent="0.3">
      <c r="A352" s="250" t="s">
        <v>88</v>
      </c>
      <c r="B352" s="258">
        <v>44827</v>
      </c>
      <c r="C352" s="259">
        <v>1</v>
      </c>
      <c r="D352" s="260">
        <v>7708953890.0200005</v>
      </c>
      <c r="E352" s="261">
        <v>1</v>
      </c>
    </row>
    <row r="353" spans="1:8" x14ac:dyDescent="0.3">
      <c r="A353" s="185" t="s">
        <v>1170</v>
      </c>
    </row>
    <row r="354" spans="1:8" x14ac:dyDescent="0.3">
      <c r="A354" s="236" t="s">
        <v>2630</v>
      </c>
      <c r="B354" s="193" t="s">
        <v>2515</v>
      </c>
      <c r="C354" s="193" t="s">
        <v>2516</v>
      </c>
      <c r="D354" s="193" t="s">
        <v>2517</v>
      </c>
      <c r="E354" s="187" t="s">
        <v>2518</v>
      </c>
      <c r="G354" s="303" t="s">
        <v>1170</v>
      </c>
      <c r="H354" s="303"/>
    </row>
    <row r="355" spans="1:8" x14ac:dyDescent="0.3">
      <c r="A355" s="193" t="s">
        <v>2631</v>
      </c>
      <c r="B355" s="248">
        <v>44827</v>
      </c>
      <c r="C355" s="249">
        <v>1</v>
      </c>
      <c r="D355" s="256">
        <v>7708953890.0200005</v>
      </c>
      <c r="E355" s="211">
        <v>1</v>
      </c>
      <c r="G355" s="303"/>
      <c r="H355" s="303"/>
    </row>
    <row r="356" spans="1:8" x14ac:dyDescent="0.3">
      <c r="A356" s="193" t="s">
        <v>2632</v>
      </c>
      <c r="B356" s="248">
        <v>0</v>
      </c>
      <c r="C356" s="249">
        <v>0</v>
      </c>
      <c r="D356" s="256">
        <v>0</v>
      </c>
      <c r="E356" s="211">
        <v>0</v>
      </c>
      <c r="G356" s="303"/>
      <c r="H356" s="303"/>
    </row>
    <row r="357" spans="1:8" x14ac:dyDescent="0.3">
      <c r="A357" s="193" t="s">
        <v>2633</v>
      </c>
      <c r="B357" s="248">
        <v>0</v>
      </c>
      <c r="C357" s="249">
        <v>0</v>
      </c>
      <c r="D357" s="256">
        <v>0</v>
      </c>
      <c r="E357" s="211">
        <v>0</v>
      </c>
    </row>
    <row r="358" spans="1:8" x14ac:dyDescent="0.3">
      <c r="A358" s="250" t="s">
        <v>88</v>
      </c>
      <c r="B358" s="258">
        <v>44827</v>
      </c>
      <c r="C358" s="259">
        <v>1</v>
      </c>
      <c r="D358" s="260">
        <v>7708953890.0200005</v>
      </c>
      <c r="E358" s="261">
        <v>1</v>
      </c>
    </row>
    <row r="359" spans="1:8" x14ac:dyDescent="0.3">
      <c r="A359" s="185" t="s">
        <v>1170</v>
      </c>
    </row>
    <row r="360" spans="1:8" x14ac:dyDescent="0.3">
      <c r="A360" s="236" t="s">
        <v>2634</v>
      </c>
      <c r="B360" s="193" t="s">
        <v>2515</v>
      </c>
      <c r="C360" s="193" t="s">
        <v>2516</v>
      </c>
      <c r="D360" s="193" t="s">
        <v>2517</v>
      </c>
      <c r="E360" s="187" t="s">
        <v>2518</v>
      </c>
      <c r="G360" s="303" t="s">
        <v>1170</v>
      </c>
      <c r="H360" s="303"/>
    </row>
    <row r="361" spans="1:8" x14ac:dyDescent="0.3">
      <c r="A361" s="193" t="s">
        <v>2635</v>
      </c>
      <c r="B361" s="248">
        <v>568</v>
      </c>
      <c r="C361" s="249">
        <v>1.2670934927610599E-2</v>
      </c>
      <c r="D361" s="256">
        <v>42238646.560000002</v>
      </c>
      <c r="E361" s="211">
        <v>5.4791671039415698E-3</v>
      </c>
      <c r="G361" s="303"/>
      <c r="H361" s="303"/>
    </row>
    <row r="362" spans="1:8" x14ac:dyDescent="0.3">
      <c r="A362" s="193" t="s">
        <v>2636</v>
      </c>
      <c r="B362" s="248">
        <v>1448</v>
      </c>
      <c r="C362" s="249">
        <v>3.2301960871796001E-2</v>
      </c>
      <c r="D362" s="256">
        <v>144958954.27000001</v>
      </c>
      <c r="E362" s="211">
        <v>1.8803972152131299E-2</v>
      </c>
      <c r="G362" s="303"/>
      <c r="H362" s="303"/>
    </row>
    <row r="363" spans="1:8" x14ac:dyDescent="0.3">
      <c r="A363" s="193" t="s">
        <v>2637</v>
      </c>
      <c r="B363" s="248">
        <v>5501</v>
      </c>
      <c r="C363" s="249">
        <v>0.122716220135186</v>
      </c>
      <c r="D363" s="256">
        <v>666827544.04999995</v>
      </c>
      <c r="E363" s="211">
        <v>8.6500393381944304E-2</v>
      </c>
      <c r="G363" s="303"/>
      <c r="H363" s="303"/>
    </row>
    <row r="364" spans="1:8" x14ac:dyDescent="0.3">
      <c r="A364" s="193" t="s">
        <v>2638</v>
      </c>
      <c r="B364" s="248">
        <v>8241</v>
      </c>
      <c r="C364" s="249">
        <v>0.18384009637049101</v>
      </c>
      <c r="D364" s="256">
        <v>1239227184.0999999</v>
      </c>
      <c r="E364" s="211">
        <v>0.16075166641018601</v>
      </c>
      <c r="G364" s="303"/>
      <c r="H364" s="303"/>
    </row>
    <row r="365" spans="1:8" x14ac:dyDescent="0.3">
      <c r="A365" s="193" t="s">
        <v>2639</v>
      </c>
      <c r="B365" s="248">
        <v>10196</v>
      </c>
      <c r="C365" s="249">
        <v>0.22745220514422099</v>
      </c>
      <c r="D365" s="256">
        <v>1777980571.1600001</v>
      </c>
      <c r="E365" s="211">
        <v>0.23063837149963601</v>
      </c>
      <c r="G365" s="303"/>
      <c r="H365" s="303"/>
    </row>
    <row r="366" spans="1:8" x14ac:dyDescent="0.3">
      <c r="A366" s="193" t="s">
        <v>2640</v>
      </c>
      <c r="B366" s="248">
        <v>9055</v>
      </c>
      <c r="C366" s="249">
        <v>0.201998795368863</v>
      </c>
      <c r="D366" s="256">
        <v>1796984374.6500001</v>
      </c>
      <c r="E366" s="211">
        <v>0.23310353133339801</v>
      </c>
      <c r="G366" s="303"/>
      <c r="H366" s="303"/>
    </row>
    <row r="367" spans="1:8" x14ac:dyDescent="0.3">
      <c r="A367" s="193" t="s">
        <v>2641</v>
      </c>
      <c r="B367" s="248">
        <v>6332</v>
      </c>
      <c r="C367" s="249">
        <v>0.141254154862025</v>
      </c>
      <c r="D367" s="256">
        <v>1298140494.53</v>
      </c>
      <c r="E367" s="211">
        <v>0.16839385901770301</v>
      </c>
    </row>
    <row r="368" spans="1:8" x14ac:dyDescent="0.3">
      <c r="A368" s="193" t="s">
        <v>2642</v>
      </c>
      <c r="B368" s="248">
        <v>3486</v>
      </c>
      <c r="C368" s="249">
        <v>7.7765632319807307E-2</v>
      </c>
      <c r="D368" s="256">
        <v>742596120.70000005</v>
      </c>
      <c r="E368" s="211">
        <v>9.6329039101059305E-2</v>
      </c>
    </row>
    <row r="369" spans="1:10" x14ac:dyDescent="0.3">
      <c r="A369" s="250" t="s">
        <v>88</v>
      </c>
      <c r="B369" s="258">
        <v>44827</v>
      </c>
      <c r="C369" s="259">
        <v>1</v>
      </c>
      <c r="D369" s="260">
        <v>7708953890.0200005</v>
      </c>
      <c r="E369" s="261">
        <v>1</v>
      </c>
    </row>
    <row r="370" spans="1:10" x14ac:dyDescent="0.3">
      <c r="A370" s="185" t="s">
        <v>1170</v>
      </c>
    </row>
    <row r="371" spans="1:10" x14ac:dyDescent="0.3">
      <c r="A371" s="236" t="s">
        <v>2643</v>
      </c>
      <c r="B371" s="193" t="s">
        <v>2515</v>
      </c>
      <c r="C371" s="193" t="s">
        <v>2516</v>
      </c>
      <c r="D371" s="193" t="s">
        <v>2517</v>
      </c>
      <c r="E371" s="187" t="s">
        <v>2518</v>
      </c>
      <c r="G371" s="303" t="s">
        <v>1170</v>
      </c>
      <c r="H371" s="303"/>
    </row>
    <row r="372" spans="1:10" x14ac:dyDescent="0.3">
      <c r="A372" s="193" t="s">
        <v>2644</v>
      </c>
      <c r="B372" s="248">
        <v>35587</v>
      </c>
      <c r="C372" s="249">
        <v>0.79387422758605297</v>
      </c>
      <c r="D372" s="256">
        <v>5694356914.04</v>
      </c>
      <c r="E372" s="211">
        <v>0.73866791723996506</v>
      </c>
      <c r="G372" s="303"/>
      <c r="H372" s="303"/>
    </row>
    <row r="373" spans="1:10" x14ac:dyDescent="0.3">
      <c r="A373" s="193" t="s">
        <v>2645</v>
      </c>
      <c r="B373" s="248">
        <v>7678</v>
      </c>
      <c r="C373" s="249">
        <v>0.17128070136301801</v>
      </c>
      <c r="D373" s="256">
        <v>1812710139.8299999</v>
      </c>
      <c r="E373" s="211">
        <v>0.23514346637573399</v>
      </c>
      <c r="G373" s="303"/>
      <c r="H373" s="303"/>
    </row>
    <row r="374" spans="1:10" x14ac:dyDescent="0.3">
      <c r="A374" s="193" t="s">
        <v>2646</v>
      </c>
      <c r="B374" s="248">
        <v>312</v>
      </c>
      <c r="C374" s="249">
        <v>6.9600910165748299E-3</v>
      </c>
      <c r="D374" s="256">
        <v>50068911.609999999</v>
      </c>
      <c r="E374" s="211">
        <v>6.4949035010858098E-3</v>
      </c>
      <c r="G374" s="303"/>
      <c r="H374" s="303"/>
    </row>
    <row r="375" spans="1:10" x14ac:dyDescent="0.3">
      <c r="A375" s="193" t="s">
        <v>2647</v>
      </c>
      <c r="B375" s="248">
        <v>589</v>
      </c>
      <c r="C375" s="249">
        <v>1.31394025921877E-2</v>
      </c>
      <c r="D375" s="256">
        <v>68516345.219999999</v>
      </c>
      <c r="E375" s="211">
        <v>8.8878914308595305E-3</v>
      </c>
      <c r="G375" s="303"/>
      <c r="H375" s="303"/>
    </row>
    <row r="376" spans="1:10" x14ac:dyDescent="0.3">
      <c r="A376" s="193" t="s">
        <v>2648</v>
      </c>
      <c r="B376" s="248">
        <v>0</v>
      </c>
      <c r="C376" s="249">
        <v>0</v>
      </c>
      <c r="D376" s="256">
        <v>0</v>
      </c>
      <c r="E376" s="211">
        <v>0</v>
      </c>
      <c r="G376" s="303"/>
      <c r="H376" s="303"/>
    </row>
    <row r="377" spans="1:10" x14ac:dyDescent="0.3">
      <c r="A377" s="193" t="s">
        <v>86</v>
      </c>
      <c r="B377" s="248">
        <v>661</v>
      </c>
      <c r="C377" s="249">
        <v>1.47455774421666E-2</v>
      </c>
      <c r="D377" s="256">
        <v>83301579.319999993</v>
      </c>
      <c r="E377" s="211">
        <v>1.0805821452355801E-2</v>
      </c>
    </row>
    <row r="378" spans="1:10" x14ac:dyDescent="0.3">
      <c r="A378" s="250" t="s">
        <v>88</v>
      </c>
      <c r="B378" s="258">
        <v>44827</v>
      </c>
      <c r="C378" s="259">
        <v>1</v>
      </c>
      <c r="D378" s="260">
        <v>7708953890.0200005</v>
      </c>
      <c r="E378" s="261">
        <v>1</v>
      </c>
    </row>
    <row r="379" spans="1:10" x14ac:dyDescent="0.3">
      <c r="A379" s="185" t="s">
        <v>1170</v>
      </c>
    </row>
    <row r="380" spans="1:10" x14ac:dyDescent="0.3">
      <c r="A380" s="196" t="s">
        <v>2649</v>
      </c>
    </row>
    <row r="381" spans="1:10" x14ac:dyDescent="0.3">
      <c r="A381" s="185" t="s">
        <v>1170</v>
      </c>
    </row>
    <row r="382" spans="1:10" x14ac:dyDescent="0.3">
      <c r="A382" s="255" t="s">
        <v>2650</v>
      </c>
      <c r="B382" s="264" t="s">
        <v>2651</v>
      </c>
      <c r="C382" s="265" t="s">
        <v>2652</v>
      </c>
      <c r="D382" s="264" t="s">
        <v>2653</v>
      </c>
      <c r="E382" s="264" t="s">
        <v>2654</v>
      </c>
      <c r="F382" s="264" t="s">
        <v>2655</v>
      </c>
      <c r="G382" s="264" t="s">
        <v>2656</v>
      </c>
      <c r="H382" s="264" t="s">
        <v>2657</v>
      </c>
      <c r="I382" s="264" t="s">
        <v>2658</v>
      </c>
      <c r="J382" s="264" t="s">
        <v>2659</v>
      </c>
    </row>
    <row r="383" spans="1:10" x14ac:dyDescent="0.3">
      <c r="A383" s="255" t="s">
        <v>2660</v>
      </c>
      <c r="B383" s="266">
        <v>41068</v>
      </c>
      <c r="C383" s="266">
        <v>43552</v>
      </c>
      <c r="D383" s="266">
        <v>43732</v>
      </c>
      <c r="E383" s="267">
        <v>44607</v>
      </c>
      <c r="F383" s="267">
        <v>44740</v>
      </c>
      <c r="G383" s="267">
        <v>44811</v>
      </c>
      <c r="H383" s="267">
        <v>45107</v>
      </c>
      <c r="I383" s="267">
        <v>45168</v>
      </c>
      <c r="J383" s="267">
        <v>45195</v>
      </c>
    </row>
    <row r="384" spans="1:10" x14ac:dyDescent="0.3">
      <c r="A384" s="255" t="s">
        <v>2661</v>
      </c>
      <c r="B384" s="268" t="s">
        <v>2662</v>
      </c>
      <c r="C384" s="268" t="s">
        <v>2662</v>
      </c>
      <c r="D384" s="268" t="s">
        <v>2662</v>
      </c>
      <c r="E384" s="269" t="s">
        <v>2662</v>
      </c>
      <c r="F384" s="269" t="s">
        <v>2662</v>
      </c>
      <c r="G384" s="269" t="s">
        <v>2662</v>
      </c>
      <c r="H384" s="269" t="s">
        <v>2662</v>
      </c>
      <c r="I384" s="269" t="s">
        <v>2662</v>
      </c>
      <c r="J384" s="269" t="s">
        <v>2662</v>
      </c>
    </row>
    <row r="385" spans="1:10" x14ac:dyDescent="0.3">
      <c r="A385" s="255" t="s">
        <v>2663</v>
      </c>
      <c r="B385" s="268" t="s">
        <v>2662</v>
      </c>
      <c r="C385" s="268" t="s">
        <v>2662</v>
      </c>
      <c r="D385" s="268" t="s">
        <v>2662</v>
      </c>
      <c r="E385" s="269" t="s">
        <v>2662</v>
      </c>
      <c r="F385" s="269" t="s">
        <v>2662</v>
      </c>
      <c r="G385" s="269" t="s">
        <v>2662</v>
      </c>
      <c r="H385" s="269" t="s">
        <v>2662</v>
      </c>
      <c r="I385" s="269" t="s">
        <v>2662</v>
      </c>
      <c r="J385" s="269" t="s">
        <v>2662</v>
      </c>
    </row>
    <row r="386" spans="1:10" x14ac:dyDescent="0.3">
      <c r="A386" s="255" t="s">
        <v>2664</v>
      </c>
      <c r="B386" s="268" t="s">
        <v>1095</v>
      </c>
      <c r="C386" s="268" t="s">
        <v>1095</v>
      </c>
      <c r="D386" s="268" t="s">
        <v>153</v>
      </c>
      <c r="E386" s="269" t="s">
        <v>1095</v>
      </c>
      <c r="F386" s="269" t="s">
        <v>153</v>
      </c>
      <c r="G386" s="269" t="s">
        <v>1095</v>
      </c>
      <c r="H386" s="269" t="s">
        <v>1095</v>
      </c>
      <c r="I386" s="269" t="s">
        <v>153</v>
      </c>
      <c r="J386" s="269" t="s">
        <v>1095</v>
      </c>
    </row>
    <row r="387" spans="1:10" x14ac:dyDescent="0.3">
      <c r="A387" s="255" t="s">
        <v>2665</v>
      </c>
      <c r="B387" s="270">
        <v>700000000</v>
      </c>
      <c r="C387" s="270">
        <v>600000000</v>
      </c>
      <c r="D387" s="271">
        <v>600000000</v>
      </c>
      <c r="E387" s="272">
        <v>600000000</v>
      </c>
      <c r="F387" s="273">
        <v>500000000</v>
      </c>
      <c r="G387" s="272">
        <v>750000000</v>
      </c>
      <c r="H387" s="272">
        <v>500000000</v>
      </c>
      <c r="I387" s="273">
        <v>500000000</v>
      </c>
      <c r="J387" s="272">
        <v>500000000</v>
      </c>
    </row>
    <row r="388" spans="1:10" x14ac:dyDescent="0.3">
      <c r="A388" s="255" t="s">
        <v>2666</v>
      </c>
      <c r="B388" s="270">
        <v>700000000</v>
      </c>
      <c r="C388" s="270">
        <v>600000000</v>
      </c>
      <c r="D388" s="271">
        <v>600000000</v>
      </c>
      <c r="E388" s="272">
        <v>600000000</v>
      </c>
      <c r="F388" s="273">
        <v>500000000</v>
      </c>
      <c r="G388" s="272">
        <v>750000000</v>
      </c>
      <c r="H388" s="272">
        <v>500000000</v>
      </c>
      <c r="I388" s="273">
        <v>500000000</v>
      </c>
      <c r="J388" s="272">
        <v>500000000</v>
      </c>
    </row>
    <row r="389" spans="1:10" x14ac:dyDescent="0.3">
      <c r="A389" s="255" t="s">
        <v>2667</v>
      </c>
      <c r="B389" s="274">
        <v>1</v>
      </c>
      <c r="C389" s="274">
        <v>1</v>
      </c>
      <c r="D389" s="268">
        <v>1.1299999999999999</v>
      </c>
      <c r="E389" s="275">
        <v>1</v>
      </c>
      <c r="F389" s="269">
        <v>1.1599999999999999</v>
      </c>
      <c r="G389" s="275">
        <v>1</v>
      </c>
      <c r="H389" s="275">
        <v>1</v>
      </c>
      <c r="I389" s="275">
        <v>1.1732</v>
      </c>
      <c r="J389" s="275">
        <v>1</v>
      </c>
    </row>
    <row r="390" spans="1:10" x14ac:dyDescent="0.3">
      <c r="A390" s="255" t="s">
        <v>2668</v>
      </c>
      <c r="B390" s="268" t="s">
        <v>2669</v>
      </c>
      <c r="C390" s="268" t="s">
        <v>2669</v>
      </c>
      <c r="D390" s="268" t="s">
        <v>2669</v>
      </c>
      <c r="E390" s="269" t="s">
        <v>2669</v>
      </c>
      <c r="F390" s="269" t="s">
        <v>2669</v>
      </c>
      <c r="G390" s="269" t="s">
        <v>2669</v>
      </c>
      <c r="H390" s="269" t="s">
        <v>2669</v>
      </c>
      <c r="I390" s="269" t="s">
        <v>2669</v>
      </c>
      <c r="J390" s="269" t="s">
        <v>2669</v>
      </c>
    </row>
    <row r="391" spans="1:10" x14ac:dyDescent="0.3">
      <c r="A391" s="255" t="s">
        <v>2670</v>
      </c>
      <c r="B391" s="266">
        <v>46181</v>
      </c>
      <c r="C391" s="266">
        <v>45373</v>
      </c>
      <c r="D391" s="266">
        <v>46287</v>
      </c>
      <c r="E391" s="267">
        <v>46409</v>
      </c>
      <c r="F391" s="267">
        <v>46560</v>
      </c>
      <c r="G391" s="267">
        <v>46103</v>
      </c>
      <c r="H391" s="267">
        <v>46926</v>
      </c>
      <c r="I391" s="267">
        <v>46987</v>
      </c>
      <c r="J391" s="267">
        <v>47018</v>
      </c>
    </row>
    <row r="392" spans="1:10" x14ac:dyDescent="0.3">
      <c r="A392" s="255" t="s">
        <v>2671</v>
      </c>
      <c r="B392" s="266">
        <v>46546</v>
      </c>
      <c r="C392" s="266">
        <v>45738</v>
      </c>
      <c r="D392" s="266">
        <v>46652</v>
      </c>
      <c r="E392" s="267">
        <v>46774</v>
      </c>
      <c r="F392" s="267">
        <v>46926</v>
      </c>
      <c r="G392" s="267">
        <v>46468</v>
      </c>
      <c r="H392" s="267">
        <v>47291</v>
      </c>
      <c r="I392" s="267">
        <v>47352</v>
      </c>
      <c r="J392" s="267">
        <v>47383</v>
      </c>
    </row>
    <row r="393" spans="1:10" x14ac:dyDescent="0.3">
      <c r="A393" s="255" t="s">
        <v>2672</v>
      </c>
      <c r="B393" s="268" t="s">
        <v>2673</v>
      </c>
      <c r="C393" s="268" t="s">
        <v>2674</v>
      </c>
      <c r="D393" s="268" t="s">
        <v>2675</v>
      </c>
      <c r="E393" s="269" t="s">
        <v>2676</v>
      </c>
      <c r="F393" s="269" t="s">
        <v>2677</v>
      </c>
      <c r="G393" s="269" t="s">
        <v>2678</v>
      </c>
      <c r="H393" s="269" t="s">
        <v>2679</v>
      </c>
      <c r="I393" s="269" t="s">
        <v>2680</v>
      </c>
      <c r="J393" s="269" t="s">
        <v>2681</v>
      </c>
    </row>
    <row r="394" spans="1:10" x14ac:dyDescent="0.3">
      <c r="A394" s="255" t="s">
        <v>2682</v>
      </c>
      <c r="B394" s="268" t="s">
        <v>2592</v>
      </c>
      <c r="C394" s="268" t="s">
        <v>2592</v>
      </c>
      <c r="D394" s="268" t="s">
        <v>2592</v>
      </c>
      <c r="E394" s="269" t="s">
        <v>2592</v>
      </c>
      <c r="F394" s="269" t="s">
        <v>2592</v>
      </c>
      <c r="G394" s="269" t="s">
        <v>2592</v>
      </c>
      <c r="H394" s="269" t="s">
        <v>2592</v>
      </c>
      <c r="I394" s="269" t="s">
        <v>2592</v>
      </c>
      <c r="J394" s="269" t="s">
        <v>2592</v>
      </c>
    </row>
    <row r="395" spans="1:10" x14ac:dyDescent="0.3">
      <c r="A395" s="255" t="s">
        <v>2683</v>
      </c>
      <c r="B395" s="268" t="s">
        <v>2684</v>
      </c>
      <c r="C395" s="268" t="s">
        <v>2685</v>
      </c>
      <c r="D395" s="268" t="s">
        <v>2684</v>
      </c>
      <c r="E395" s="269" t="s">
        <v>2685</v>
      </c>
      <c r="F395" s="269" t="s">
        <v>2684</v>
      </c>
      <c r="G395" s="269" t="s">
        <v>2685</v>
      </c>
      <c r="H395" s="269" t="s">
        <v>2685</v>
      </c>
      <c r="I395" s="269" t="s">
        <v>2684</v>
      </c>
      <c r="J395" s="269" t="s">
        <v>2685</v>
      </c>
    </row>
    <row r="396" spans="1:10" x14ac:dyDescent="0.3">
      <c r="A396" s="255" t="s">
        <v>2686</v>
      </c>
      <c r="B396" s="266">
        <v>45453</v>
      </c>
      <c r="C396" s="266">
        <v>45282</v>
      </c>
      <c r="D396" s="266">
        <v>45558</v>
      </c>
      <c r="E396" s="266">
        <v>45222</v>
      </c>
      <c r="F396" s="266">
        <v>45467</v>
      </c>
      <c r="G396" s="266">
        <v>45282</v>
      </c>
      <c r="H396" s="267">
        <v>45282</v>
      </c>
      <c r="I396" s="267">
        <v>45526</v>
      </c>
      <c r="J396" s="267">
        <v>45282</v>
      </c>
    </row>
    <row r="397" spans="1:10" x14ac:dyDescent="0.3">
      <c r="A397" s="255" t="s">
        <v>2687</v>
      </c>
      <c r="B397" s="205">
        <v>4.6249999999999999E-2</v>
      </c>
      <c r="C397" s="268" t="s">
        <v>2688</v>
      </c>
      <c r="D397" s="276">
        <v>1E-4</v>
      </c>
      <c r="E397" s="200" t="s">
        <v>2689</v>
      </c>
      <c r="F397" s="276">
        <v>2.5000000000000001E-2</v>
      </c>
      <c r="G397" s="269" t="s">
        <v>2690</v>
      </c>
      <c r="H397" s="269" t="s">
        <v>2691</v>
      </c>
      <c r="I397" s="276">
        <v>3.7499999999999999E-2</v>
      </c>
      <c r="J397" s="269" t="s">
        <v>2692</v>
      </c>
    </row>
    <row r="398" spans="1:10" x14ac:dyDescent="0.3">
      <c r="A398" s="255" t="s">
        <v>2693</v>
      </c>
      <c r="B398" s="206" t="s">
        <v>2694</v>
      </c>
      <c r="C398" s="268"/>
      <c r="D398" s="211" t="s">
        <v>2695</v>
      </c>
      <c r="E398" s="269"/>
      <c r="F398" s="269" t="s">
        <v>2696</v>
      </c>
      <c r="G398" s="269"/>
      <c r="H398" s="269"/>
      <c r="I398" s="269" t="s">
        <v>2697</v>
      </c>
      <c r="J398" s="269"/>
    </row>
    <row r="399" spans="1:10" x14ac:dyDescent="0.3">
      <c r="A399" s="255" t="s">
        <v>961</v>
      </c>
      <c r="B399" s="211" t="s">
        <v>2698</v>
      </c>
      <c r="C399" s="268"/>
      <c r="D399" s="211" t="s">
        <v>2335</v>
      </c>
      <c r="E399" s="269"/>
      <c r="F399" s="200" t="s">
        <v>2353</v>
      </c>
      <c r="G399" s="269"/>
      <c r="H399" s="269"/>
      <c r="I399" s="200" t="s">
        <v>2356</v>
      </c>
      <c r="J399" s="269"/>
    </row>
    <row r="400" spans="1:10" x14ac:dyDescent="0.3">
      <c r="A400" s="255" t="s">
        <v>2699</v>
      </c>
      <c r="B400" s="269" t="s">
        <v>1095</v>
      </c>
      <c r="C400" s="277"/>
      <c r="D400" s="269" t="s">
        <v>1095</v>
      </c>
      <c r="E400" s="278"/>
      <c r="F400" s="269" t="s">
        <v>1095</v>
      </c>
      <c r="G400" s="278"/>
      <c r="H400" s="278"/>
      <c r="I400" s="269" t="s">
        <v>1095</v>
      </c>
      <c r="J400" s="278"/>
    </row>
    <row r="401" spans="1:10" x14ac:dyDescent="0.3">
      <c r="A401" s="255" t="s">
        <v>2700</v>
      </c>
      <c r="B401" s="272">
        <v>700000000</v>
      </c>
      <c r="C401" s="277"/>
      <c r="D401" s="272">
        <v>532800000</v>
      </c>
      <c r="E401" s="278"/>
      <c r="F401" s="272">
        <v>430300000</v>
      </c>
      <c r="G401" s="278"/>
      <c r="H401" s="278"/>
      <c r="I401" s="272">
        <v>426184794</v>
      </c>
      <c r="J401" s="278"/>
    </row>
    <row r="402" spans="1:10" x14ac:dyDescent="0.3">
      <c r="A402" s="255" t="s">
        <v>2701</v>
      </c>
      <c r="B402" s="267">
        <v>46181</v>
      </c>
      <c r="C402" s="277"/>
      <c r="D402" s="267">
        <v>46287</v>
      </c>
      <c r="E402" s="278"/>
      <c r="F402" s="267">
        <v>46560</v>
      </c>
      <c r="G402" s="278"/>
      <c r="H402" s="278"/>
      <c r="I402" s="267">
        <v>46987</v>
      </c>
      <c r="J402" s="278"/>
    </row>
    <row r="403" spans="1:10" x14ac:dyDescent="0.3">
      <c r="A403" s="255" t="s">
        <v>2702</v>
      </c>
      <c r="B403" s="205">
        <v>4.6249999999999999E-2</v>
      </c>
      <c r="C403" s="277"/>
      <c r="D403" s="276">
        <v>1E-4</v>
      </c>
      <c r="E403" s="278"/>
      <c r="F403" s="276">
        <v>2.5000000000000001E-2</v>
      </c>
      <c r="G403" s="278"/>
      <c r="H403" s="278"/>
      <c r="I403" s="276">
        <v>3.7499999999999999E-2</v>
      </c>
      <c r="J403" s="278"/>
    </row>
    <row r="404" spans="1:10" ht="20.399999999999999" x14ac:dyDescent="0.3">
      <c r="A404" s="195" t="s">
        <v>2703</v>
      </c>
      <c r="B404" s="279" t="s">
        <v>2380</v>
      </c>
      <c r="C404" s="280"/>
      <c r="D404" s="281" t="s">
        <v>2382</v>
      </c>
      <c r="E404" s="282"/>
      <c r="F404" s="281" t="s">
        <v>2384</v>
      </c>
      <c r="G404" s="282"/>
      <c r="H404" s="282"/>
      <c r="I404" s="281" t="s">
        <v>2386</v>
      </c>
      <c r="J404" s="282"/>
    </row>
    <row r="405" spans="1:10" x14ac:dyDescent="0.3">
      <c r="A405" s="185" t="s">
        <v>1170</v>
      </c>
    </row>
    <row r="406" spans="1:10" x14ac:dyDescent="0.3">
      <c r="A406" s="196" t="s">
        <v>2704</v>
      </c>
    </row>
    <row r="407" spans="1:10" x14ac:dyDescent="0.3">
      <c r="A407" s="185" t="s">
        <v>1170</v>
      </c>
    </row>
    <row r="408" spans="1:10" ht="20.399999999999999" x14ac:dyDescent="0.3">
      <c r="A408" s="193" t="s">
        <v>2705</v>
      </c>
      <c r="B408" s="193" t="s">
        <v>2706</v>
      </c>
      <c r="C408" s="193" t="s">
        <v>2707</v>
      </c>
      <c r="D408" s="193" t="s">
        <v>2708</v>
      </c>
      <c r="E408" s="187" t="s">
        <v>2709</v>
      </c>
    </row>
    <row r="409" spans="1:10" x14ac:dyDescent="0.3">
      <c r="A409" s="193" t="s">
        <v>2710</v>
      </c>
      <c r="B409" s="188" t="s">
        <v>2711</v>
      </c>
      <c r="C409" s="188" t="s">
        <v>2711</v>
      </c>
      <c r="D409" s="188" t="s">
        <v>2712</v>
      </c>
      <c r="E409" s="189" t="s">
        <v>2713</v>
      </c>
    </row>
    <row r="410" spans="1:10" x14ac:dyDescent="0.3">
      <c r="A410" s="193" t="s">
        <v>2714</v>
      </c>
      <c r="B410" s="188" t="s">
        <v>2715</v>
      </c>
      <c r="C410" s="188" t="s">
        <v>2339</v>
      </c>
      <c r="D410" s="188" t="s">
        <v>2712</v>
      </c>
      <c r="E410" s="189" t="s">
        <v>2716</v>
      </c>
    </row>
    <row r="411" spans="1:10" ht="20.399999999999999" x14ac:dyDescent="0.3">
      <c r="A411" s="193" t="s">
        <v>2717</v>
      </c>
      <c r="B411" s="188" t="s">
        <v>2718</v>
      </c>
      <c r="C411" s="188" t="s">
        <v>2719</v>
      </c>
      <c r="D411" s="188" t="s">
        <v>2712</v>
      </c>
      <c r="E411" s="189" t="s">
        <v>2720</v>
      </c>
    </row>
    <row r="412" spans="1:10" x14ac:dyDescent="0.3">
      <c r="A412" s="193" t="s">
        <v>2721</v>
      </c>
      <c r="B412" s="188" t="s">
        <v>2718</v>
      </c>
      <c r="C412" s="188" t="s">
        <v>2722</v>
      </c>
      <c r="D412" s="188" t="s">
        <v>2712</v>
      </c>
      <c r="E412" s="189" t="s">
        <v>2723</v>
      </c>
    </row>
    <row r="413" spans="1:10" x14ac:dyDescent="0.3">
      <c r="A413" s="193" t="s">
        <v>2724</v>
      </c>
      <c r="B413" s="188" t="s">
        <v>2725</v>
      </c>
      <c r="C413" s="188" t="s">
        <v>2722</v>
      </c>
      <c r="D413" s="188" t="s">
        <v>2726</v>
      </c>
      <c r="E413" s="189" t="s">
        <v>2727</v>
      </c>
    </row>
    <row r="414" spans="1:10" ht="20.399999999999999" x14ac:dyDescent="0.3">
      <c r="A414" s="193" t="s">
        <v>2728</v>
      </c>
      <c r="B414" s="188" t="s">
        <v>2725</v>
      </c>
      <c r="C414" s="188" t="s">
        <v>2729</v>
      </c>
      <c r="D414" s="188" t="s">
        <v>2712</v>
      </c>
      <c r="E414" s="189" t="s">
        <v>2730</v>
      </c>
    </row>
    <row r="415" spans="1:10" ht="20.399999999999999" x14ac:dyDescent="0.3">
      <c r="A415" s="193" t="s">
        <v>2731</v>
      </c>
      <c r="B415" s="188" t="s">
        <v>2732</v>
      </c>
      <c r="C415" s="188" t="s">
        <v>2722</v>
      </c>
      <c r="D415" s="188" t="s">
        <v>2712</v>
      </c>
      <c r="E415" s="189" t="s">
        <v>2720</v>
      </c>
    </row>
    <row r="416" spans="1:10" x14ac:dyDescent="0.3">
      <c r="A416" s="193" t="s">
        <v>2340</v>
      </c>
      <c r="B416" s="188" t="s">
        <v>2733</v>
      </c>
      <c r="C416" s="188" t="s">
        <v>2734</v>
      </c>
      <c r="D416" s="188" t="s">
        <v>2712</v>
      </c>
      <c r="E416" s="189" t="s">
        <v>2735</v>
      </c>
    </row>
    <row r="417" spans="1:5" x14ac:dyDescent="0.3">
      <c r="A417" s="193" t="s">
        <v>2345</v>
      </c>
      <c r="B417" s="188" t="s">
        <v>2736</v>
      </c>
      <c r="C417" s="188" t="s">
        <v>2734</v>
      </c>
      <c r="D417" s="188" t="s">
        <v>2712</v>
      </c>
      <c r="E417" s="189" t="s">
        <v>2737</v>
      </c>
    </row>
    <row r="418" spans="1:5" ht="30.6" x14ac:dyDescent="0.3">
      <c r="A418" s="193" t="s">
        <v>2738</v>
      </c>
      <c r="B418" s="188" t="s">
        <v>2736</v>
      </c>
      <c r="C418" s="188" t="s">
        <v>2739</v>
      </c>
      <c r="D418" s="188" t="s">
        <v>2712</v>
      </c>
      <c r="E418" s="189" t="s">
        <v>2740</v>
      </c>
    </row>
    <row r="419" spans="1:5" ht="20.399999999999999" x14ac:dyDescent="0.3">
      <c r="A419" s="193" t="s">
        <v>2741</v>
      </c>
      <c r="B419" s="188" t="s">
        <v>2742</v>
      </c>
      <c r="C419" s="188" t="s">
        <v>2743</v>
      </c>
      <c r="D419" s="188" t="s">
        <v>2726</v>
      </c>
      <c r="E419" s="189" t="s">
        <v>2744</v>
      </c>
    </row>
    <row r="420" spans="1:5" ht="20.399999999999999" x14ac:dyDescent="0.3">
      <c r="A420" s="193" t="s">
        <v>2745</v>
      </c>
      <c r="B420" s="188" t="s">
        <v>2746</v>
      </c>
      <c r="C420" s="188" t="s">
        <v>2734</v>
      </c>
      <c r="D420" s="188" t="s">
        <v>2712</v>
      </c>
      <c r="E420" s="189" t="s">
        <v>2744</v>
      </c>
    </row>
    <row r="421" spans="1:5" ht="20.399999999999999" x14ac:dyDescent="0.3">
      <c r="A421" s="193" t="s">
        <v>2747</v>
      </c>
      <c r="B421" s="188" t="s">
        <v>2748</v>
      </c>
      <c r="C421" s="188" t="s">
        <v>2749</v>
      </c>
      <c r="D421" s="188" t="s">
        <v>2712</v>
      </c>
      <c r="E421" s="189" t="s">
        <v>2750</v>
      </c>
    </row>
    <row r="422" spans="1:5" ht="20.399999999999999" x14ac:dyDescent="0.3">
      <c r="A422" s="193" t="s">
        <v>2751</v>
      </c>
      <c r="B422" s="188" t="s">
        <v>2748</v>
      </c>
      <c r="C422" s="188" t="s">
        <v>2752</v>
      </c>
      <c r="D422" s="188" t="s">
        <v>2712</v>
      </c>
      <c r="E422" s="189" t="s">
        <v>2753</v>
      </c>
    </row>
    <row r="423" spans="1:5" ht="20.399999999999999" x14ac:dyDescent="0.3">
      <c r="A423" s="193" t="s">
        <v>2754</v>
      </c>
      <c r="B423" s="188" t="s">
        <v>2755</v>
      </c>
      <c r="C423" s="188" t="s">
        <v>2755</v>
      </c>
      <c r="D423" s="188" t="s">
        <v>2712</v>
      </c>
      <c r="E423" s="189" t="s">
        <v>2756</v>
      </c>
    </row>
    <row r="424" spans="1:5" ht="20.399999999999999" x14ac:dyDescent="0.3">
      <c r="A424" s="193" t="s">
        <v>2757</v>
      </c>
      <c r="B424" s="188" t="s">
        <v>2758</v>
      </c>
      <c r="C424" s="188" t="s">
        <v>2743</v>
      </c>
      <c r="D424" s="188" t="s">
        <v>2712</v>
      </c>
      <c r="E424" s="189" t="s">
        <v>2759</v>
      </c>
    </row>
    <row r="425" spans="1:5" ht="20.399999999999999" x14ac:dyDescent="0.3">
      <c r="A425" s="193" t="s">
        <v>2760</v>
      </c>
      <c r="B425" s="188" t="s">
        <v>2758</v>
      </c>
      <c r="C425" s="188" t="s">
        <v>2749</v>
      </c>
      <c r="D425" s="188" t="s">
        <v>2712</v>
      </c>
      <c r="E425" s="189" t="s">
        <v>2750</v>
      </c>
    </row>
    <row r="426" spans="1:5" x14ac:dyDescent="0.3">
      <c r="A426" s="193" t="s">
        <v>2761</v>
      </c>
      <c r="B426" s="188" t="s">
        <v>2762</v>
      </c>
      <c r="C426" s="188" t="s">
        <v>2763</v>
      </c>
      <c r="D426" s="188" t="s">
        <v>2726</v>
      </c>
      <c r="E426" s="189" t="s">
        <v>2764</v>
      </c>
    </row>
    <row r="427" spans="1:5" ht="20.399999999999999" x14ac:dyDescent="0.3">
      <c r="A427" s="193" t="s">
        <v>2765</v>
      </c>
      <c r="B427" s="188" t="s">
        <v>2762</v>
      </c>
      <c r="C427" s="188" t="s">
        <v>2766</v>
      </c>
      <c r="D427" s="188" t="s">
        <v>2726</v>
      </c>
      <c r="E427" s="189" t="s">
        <v>2767</v>
      </c>
    </row>
    <row r="428" spans="1:5" ht="20.399999999999999" x14ac:dyDescent="0.3">
      <c r="A428" s="195" t="s">
        <v>2768</v>
      </c>
      <c r="B428" s="190" t="s">
        <v>2769</v>
      </c>
      <c r="C428" s="190" t="s">
        <v>2734</v>
      </c>
      <c r="D428" s="190" t="s">
        <v>2712</v>
      </c>
      <c r="E428" s="191" t="s">
        <v>2770</v>
      </c>
    </row>
    <row r="429" spans="1:5" x14ac:dyDescent="0.3">
      <c r="A429" s="185" t="s">
        <v>1170</v>
      </c>
    </row>
  </sheetData>
  <mergeCells count="18">
    <mergeCell ref="G371:H376"/>
    <mergeCell ref="G233:H238"/>
    <mergeCell ref="G243:H255"/>
    <mergeCell ref="G261:H273"/>
    <mergeCell ref="G279:H295"/>
    <mergeCell ref="G302:H313"/>
    <mergeCell ref="G318:H321"/>
    <mergeCell ref="G325:H336"/>
    <mergeCell ref="G341:H344"/>
    <mergeCell ref="G348:H350"/>
    <mergeCell ref="G354:H356"/>
    <mergeCell ref="G360:H366"/>
    <mergeCell ref="A206:C206"/>
    <mergeCell ref="A1:L1"/>
    <mergeCell ref="C15:D15"/>
    <mergeCell ref="E15:F15"/>
    <mergeCell ref="G15:H15"/>
    <mergeCell ref="I15:J15"/>
  </mergeCells>
  <pageMargins left="0.7" right="0.7" top="0.75" bottom="0.75" header="0.3" footer="0.3"/>
  <pageSetup paperSize="9" orientation="portrait" r:id="rId1"/>
  <drawing r:id="rId2"/>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tabColor rgb="FF243386"/>
  </sheetPr>
  <dimension ref="A1:N112"/>
  <sheetViews>
    <sheetView zoomScale="80" zoomScaleNormal="80" workbookViewId="0">
      <selection sqref="A1:B1"/>
    </sheetView>
  </sheetViews>
  <sheetFormatPr defaultColWidth="8.88671875" defaultRowHeight="14.4" outlineLevelRow="1" x14ac:dyDescent="0.3"/>
  <cols>
    <col min="1" max="1" width="13.33203125" style="22" customWidth="1"/>
    <col min="2" max="2" width="60.5546875" style="22" bestFit="1" customWidth="1"/>
    <col min="3" max="7" width="41" style="22" customWidth="1"/>
    <col min="8" max="8" width="7.33203125" style="22" customWidth="1"/>
    <col min="9" max="9" width="92" style="22" customWidth="1"/>
    <col min="10" max="11" width="47.6640625" style="22" customWidth="1"/>
    <col min="12" max="12" width="7.33203125" style="22" customWidth="1"/>
    <col min="13" max="13" width="25.6640625" style="22" customWidth="1"/>
    <col min="14" max="14" width="25.6640625" style="20" customWidth="1"/>
    <col min="15" max="16384" width="8.88671875" style="51"/>
  </cols>
  <sheetData>
    <row r="1" spans="1:13" ht="45" customHeight="1" x14ac:dyDescent="0.3">
      <c r="A1" s="305" t="s">
        <v>1060</v>
      </c>
      <c r="B1" s="305"/>
    </row>
    <row r="2" spans="1:13" ht="31.2" x14ac:dyDescent="0.3">
      <c r="A2" s="19" t="s">
        <v>1059</v>
      </c>
      <c r="B2" s="19"/>
      <c r="C2" s="20"/>
      <c r="D2" s="20"/>
      <c r="E2" s="20"/>
      <c r="F2" s="168" t="s">
        <v>2285</v>
      </c>
      <c r="G2" s="54"/>
      <c r="H2" s="20"/>
      <c r="I2" s="19"/>
      <c r="J2" s="20"/>
      <c r="K2" s="20"/>
      <c r="L2" s="20"/>
      <c r="M2" s="20"/>
    </row>
    <row r="3" spans="1:13" ht="15" thickBot="1" x14ac:dyDescent="0.35">
      <c r="A3" s="20"/>
      <c r="B3" s="21"/>
      <c r="C3" s="21"/>
      <c r="D3" s="20"/>
      <c r="E3" s="20"/>
      <c r="F3" s="20"/>
      <c r="G3" s="20"/>
      <c r="H3" s="20"/>
      <c r="L3" s="20"/>
      <c r="M3" s="20"/>
    </row>
    <row r="4" spans="1:13" ht="18.600000000000001" thickBot="1" x14ac:dyDescent="0.35">
      <c r="A4" s="23"/>
      <c r="B4" s="24" t="s">
        <v>20</v>
      </c>
      <c r="C4" s="25" t="s">
        <v>1095</v>
      </c>
      <c r="D4" s="23"/>
      <c r="E4" s="23"/>
      <c r="F4" s="20"/>
      <c r="G4" s="20"/>
      <c r="H4" s="20"/>
      <c r="I4" s="33" t="s">
        <v>1053</v>
      </c>
      <c r="J4" s="68" t="s">
        <v>761</v>
      </c>
      <c r="L4" s="20"/>
      <c r="M4" s="20"/>
    </row>
    <row r="5" spans="1:13" ht="15" thickBot="1" x14ac:dyDescent="0.35">
      <c r="H5" s="20"/>
      <c r="I5" s="166" t="s">
        <v>763</v>
      </c>
      <c r="J5" s="22" t="s">
        <v>764</v>
      </c>
      <c r="L5" s="20"/>
      <c r="M5" s="20"/>
    </row>
    <row r="6" spans="1:13" ht="18" x14ac:dyDescent="0.3">
      <c r="A6" s="26"/>
      <c r="B6" s="27" t="s">
        <v>963</v>
      </c>
      <c r="C6" s="26"/>
      <c r="E6" s="28"/>
      <c r="F6" s="28"/>
      <c r="G6" s="28"/>
      <c r="H6" s="20"/>
      <c r="I6" s="166" t="s">
        <v>766</v>
      </c>
      <c r="J6" s="22" t="s">
        <v>767</v>
      </c>
      <c r="L6" s="20"/>
      <c r="M6" s="20"/>
    </row>
    <row r="7" spans="1:13" x14ac:dyDescent="0.3">
      <c r="B7" s="30" t="s">
        <v>1058</v>
      </c>
      <c r="H7" s="20"/>
      <c r="I7" s="166" t="s">
        <v>769</v>
      </c>
      <c r="J7" s="22" t="s">
        <v>770</v>
      </c>
      <c r="L7" s="20"/>
      <c r="M7" s="20"/>
    </row>
    <row r="8" spans="1:13" x14ac:dyDescent="0.3">
      <c r="B8" s="30" t="s">
        <v>976</v>
      </c>
      <c r="H8" s="20"/>
      <c r="I8" s="166" t="s">
        <v>1051</v>
      </c>
      <c r="J8" s="22" t="s">
        <v>1052</v>
      </c>
      <c r="L8" s="20"/>
      <c r="M8" s="20"/>
    </row>
    <row r="9" spans="1:13" ht="15" thickBot="1" x14ac:dyDescent="0.35">
      <c r="B9" s="31" t="s">
        <v>998</v>
      </c>
      <c r="H9" s="20"/>
      <c r="L9" s="20"/>
      <c r="M9" s="20"/>
    </row>
    <row r="10" spans="1:13" x14ac:dyDescent="0.3">
      <c r="B10" s="32"/>
      <c r="H10" s="20"/>
      <c r="I10" s="167" t="s">
        <v>1055</v>
      </c>
      <c r="L10" s="20"/>
      <c r="M10" s="20"/>
    </row>
    <row r="11" spans="1:13" x14ac:dyDescent="0.3">
      <c r="B11" s="32"/>
      <c r="H11" s="20"/>
      <c r="I11" s="167" t="s">
        <v>1056</v>
      </c>
      <c r="L11" s="20"/>
      <c r="M11" s="20"/>
    </row>
    <row r="12" spans="1:13" ht="36" x14ac:dyDescent="0.3">
      <c r="A12" s="33" t="s">
        <v>28</v>
      </c>
      <c r="B12" s="33" t="s">
        <v>1043</v>
      </c>
      <c r="C12" s="34"/>
      <c r="D12" s="34"/>
      <c r="E12" s="34"/>
      <c r="F12" s="34"/>
      <c r="G12" s="34"/>
      <c r="H12" s="20"/>
      <c r="L12" s="20"/>
      <c r="M12" s="20"/>
    </row>
    <row r="13" spans="1:13" ht="15" customHeight="1" x14ac:dyDescent="0.3">
      <c r="A13" s="41"/>
      <c r="B13" s="42" t="s">
        <v>975</v>
      </c>
      <c r="C13" s="41" t="s">
        <v>1042</v>
      </c>
      <c r="D13" s="41" t="s">
        <v>1054</v>
      </c>
      <c r="E13" s="43"/>
      <c r="F13" s="44"/>
      <c r="G13" s="44"/>
      <c r="H13" s="20"/>
      <c r="L13" s="20"/>
      <c r="M13" s="20"/>
    </row>
    <row r="14" spans="1:13" x14ac:dyDescent="0.3">
      <c r="A14" s="22" t="s">
        <v>964</v>
      </c>
      <c r="B14" s="39" t="s">
        <v>953</v>
      </c>
      <c r="C14" s="288" t="s">
        <v>767</v>
      </c>
      <c r="D14" s="288" t="s">
        <v>767</v>
      </c>
      <c r="E14" s="28"/>
      <c r="F14" s="28"/>
      <c r="G14" s="28"/>
      <c r="H14" s="20"/>
      <c r="L14" s="20"/>
      <c r="M14" s="20"/>
    </row>
    <row r="15" spans="1:13" x14ac:dyDescent="0.3">
      <c r="A15" s="22" t="s">
        <v>965</v>
      </c>
      <c r="B15" s="39" t="s">
        <v>347</v>
      </c>
      <c r="C15" s="178" t="s">
        <v>2308</v>
      </c>
      <c r="D15" s="178" t="s">
        <v>2788</v>
      </c>
      <c r="E15" s="28"/>
      <c r="F15" s="28"/>
      <c r="G15" s="28"/>
      <c r="H15" s="20"/>
      <c r="L15" s="20"/>
      <c r="M15" s="20"/>
    </row>
    <row r="16" spans="1:13" x14ac:dyDescent="0.3">
      <c r="A16" s="22" t="s">
        <v>966</v>
      </c>
      <c r="B16" s="39" t="s">
        <v>954</v>
      </c>
      <c r="C16" s="178" t="s">
        <v>767</v>
      </c>
      <c r="D16" s="178" t="s">
        <v>767</v>
      </c>
      <c r="E16" s="28"/>
      <c r="F16" s="28"/>
      <c r="G16" s="28"/>
      <c r="H16" s="20"/>
      <c r="L16" s="20"/>
      <c r="M16" s="20"/>
    </row>
    <row r="17" spans="1:13" x14ac:dyDescent="0.3">
      <c r="A17" s="22" t="s">
        <v>967</v>
      </c>
      <c r="B17" s="39" t="s">
        <v>955</v>
      </c>
      <c r="C17" s="178" t="s">
        <v>767</v>
      </c>
      <c r="D17" s="178" t="s">
        <v>767</v>
      </c>
      <c r="E17" s="28"/>
      <c r="F17" s="28"/>
      <c r="G17" s="28"/>
      <c r="H17" s="20"/>
      <c r="L17" s="20"/>
      <c r="M17" s="20"/>
    </row>
    <row r="18" spans="1:13" x14ac:dyDescent="0.3">
      <c r="A18" s="22" t="s">
        <v>968</v>
      </c>
      <c r="B18" s="39" t="s">
        <v>956</v>
      </c>
      <c r="C18" s="178" t="s">
        <v>2308</v>
      </c>
      <c r="D18" s="178" t="s">
        <v>2788</v>
      </c>
      <c r="E18" s="28"/>
      <c r="F18" s="28"/>
      <c r="G18" s="28"/>
      <c r="H18" s="20"/>
      <c r="L18" s="20"/>
      <c r="M18" s="20"/>
    </row>
    <row r="19" spans="1:13" x14ac:dyDescent="0.3">
      <c r="A19" s="22" t="s">
        <v>969</v>
      </c>
      <c r="B19" s="39" t="s">
        <v>957</v>
      </c>
      <c r="C19" s="178" t="s">
        <v>767</v>
      </c>
      <c r="D19" s="178" t="s">
        <v>767</v>
      </c>
      <c r="E19" s="28"/>
      <c r="F19" s="28"/>
      <c r="G19" s="28"/>
      <c r="H19" s="20"/>
      <c r="L19" s="20"/>
      <c r="M19" s="20"/>
    </row>
    <row r="20" spans="1:13" ht="28.8" x14ac:dyDescent="0.3">
      <c r="A20" s="22" t="s">
        <v>970</v>
      </c>
      <c r="B20" s="39" t="s">
        <v>958</v>
      </c>
      <c r="C20" s="178" t="s">
        <v>2775</v>
      </c>
      <c r="D20" s="178" t="s">
        <v>2789</v>
      </c>
      <c r="E20" s="28"/>
      <c r="F20" s="28"/>
      <c r="G20" s="28"/>
      <c r="H20" s="20"/>
      <c r="L20" s="20"/>
      <c r="M20" s="20"/>
    </row>
    <row r="21" spans="1:13" x14ac:dyDescent="0.3">
      <c r="A21" s="22" t="s">
        <v>971</v>
      </c>
      <c r="B21" s="39" t="s">
        <v>959</v>
      </c>
      <c r="C21" s="178" t="s">
        <v>767</v>
      </c>
      <c r="D21" s="178" t="s">
        <v>767</v>
      </c>
      <c r="E21" s="28"/>
      <c r="F21" s="28"/>
      <c r="G21" s="28"/>
      <c r="H21" s="20"/>
      <c r="L21" s="20"/>
      <c r="M21" s="20"/>
    </row>
    <row r="22" spans="1:13" x14ac:dyDescent="0.3">
      <c r="A22" s="22" t="s">
        <v>972</v>
      </c>
      <c r="B22" s="39" t="s">
        <v>960</v>
      </c>
      <c r="C22" s="178" t="s">
        <v>767</v>
      </c>
      <c r="D22" s="178" t="s">
        <v>767</v>
      </c>
      <c r="E22" s="28"/>
      <c r="F22" s="28"/>
      <c r="G22" s="28"/>
      <c r="H22" s="20"/>
      <c r="L22" s="20"/>
      <c r="M22" s="20"/>
    </row>
    <row r="23" spans="1:13" x14ac:dyDescent="0.3">
      <c r="A23" s="22" t="s">
        <v>973</v>
      </c>
      <c r="B23" s="39" t="s">
        <v>1039</v>
      </c>
      <c r="C23" s="178" t="s">
        <v>2790</v>
      </c>
      <c r="D23" s="178" t="s">
        <v>2791</v>
      </c>
      <c r="E23" s="28"/>
      <c r="F23" s="28"/>
      <c r="G23" s="28"/>
      <c r="H23" s="20"/>
      <c r="L23" s="20"/>
      <c r="M23" s="20"/>
    </row>
    <row r="24" spans="1:13" x14ac:dyDescent="0.3">
      <c r="A24" s="22" t="s">
        <v>1041</v>
      </c>
      <c r="B24" s="39" t="s">
        <v>1040</v>
      </c>
      <c r="C24" s="178" t="s">
        <v>2792</v>
      </c>
      <c r="D24" s="178" t="s">
        <v>2793</v>
      </c>
      <c r="E24" s="28"/>
      <c r="F24" s="28"/>
      <c r="G24" s="28"/>
      <c r="H24" s="20"/>
      <c r="L24" s="20"/>
      <c r="M24" s="20"/>
    </row>
    <row r="25" spans="1:13" outlineLevel="1" x14ac:dyDescent="0.3">
      <c r="A25" s="22" t="s">
        <v>974</v>
      </c>
      <c r="B25" s="37" t="s">
        <v>2125</v>
      </c>
      <c r="C25" s="178" t="s">
        <v>2335</v>
      </c>
      <c r="D25" s="178" t="s">
        <v>2794</v>
      </c>
      <c r="E25" s="28"/>
      <c r="F25" s="28"/>
      <c r="G25" s="28"/>
      <c r="H25" s="20"/>
      <c r="L25" s="20"/>
      <c r="M25" s="20"/>
    </row>
    <row r="26" spans="1:13" outlineLevel="1" x14ac:dyDescent="0.3">
      <c r="A26" s="22" t="s">
        <v>977</v>
      </c>
      <c r="B26" s="145"/>
      <c r="C26" s="127"/>
      <c r="D26" s="127"/>
      <c r="E26" s="28"/>
      <c r="F26" s="28"/>
      <c r="G26" s="28"/>
      <c r="H26" s="20"/>
      <c r="L26" s="20"/>
      <c r="M26" s="20"/>
    </row>
    <row r="27" spans="1:13" outlineLevel="1" x14ac:dyDescent="0.3">
      <c r="A27" s="22" t="s">
        <v>978</v>
      </c>
      <c r="B27" s="145"/>
      <c r="C27" s="127"/>
      <c r="D27" s="127"/>
      <c r="E27" s="28"/>
      <c r="F27" s="28"/>
      <c r="G27" s="28"/>
      <c r="H27" s="20"/>
      <c r="L27" s="20"/>
      <c r="M27" s="20"/>
    </row>
    <row r="28" spans="1:13" outlineLevel="1" x14ac:dyDescent="0.3">
      <c r="A28" s="22" t="s">
        <v>979</v>
      </c>
      <c r="B28" s="145"/>
      <c r="C28" s="127"/>
      <c r="D28" s="127"/>
      <c r="E28" s="28"/>
      <c r="F28" s="28"/>
      <c r="G28" s="28"/>
      <c r="H28" s="20"/>
      <c r="L28" s="20"/>
      <c r="M28" s="20"/>
    </row>
    <row r="29" spans="1:13" outlineLevel="1" x14ac:dyDescent="0.3">
      <c r="A29" s="22" t="s">
        <v>980</v>
      </c>
      <c r="B29" s="145"/>
      <c r="C29" s="127"/>
      <c r="D29" s="127"/>
      <c r="E29" s="28"/>
      <c r="F29" s="28"/>
      <c r="G29" s="28"/>
      <c r="H29" s="20"/>
      <c r="L29" s="20"/>
      <c r="M29" s="20"/>
    </row>
    <row r="30" spans="1:13" outlineLevel="1" x14ac:dyDescent="0.3">
      <c r="A30" s="22" t="s">
        <v>981</v>
      </c>
      <c r="B30" s="145"/>
      <c r="C30" s="127"/>
      <c r="D30" s="127"/>
      <c r="E30" s="28"/>
      <c r="F30" s="28"/>
      <c r="G30" s="28"/>
      <c r="H30" s="20"/>
      <c r="L30" s="20"/>
      <c r="M30" s="20"/>
    </row>
    <row r="31" spans="1:13" outlineLevel="1" x14ac:dyDescent="0.3">
      <c r="A31" s="22" t="s">
        <v>982</v>
      </c>
      <c r="B31" s="145"/>
      <c r="C31" s="127"/>
      <c r="D31" s="127"/>
      <c r="E31" s="28"/>
      <c r="F31" s="28"/>
      <c r="G31" s="28"/>
      <c r="H31" s="20"/>
      <c r="L31" s="20"/>
      <c r="M31" s="20"/>
    </row>
    <row r="32" spans="1:13" outlineLevel="1" x14ac:dyDescent="0.3">
      <c r="A32" s="22" t="s">
        <v>983</v>
      </c>
      <c r="B32" s="145"/>
      <c r="C32" s="127"/>
      <c r="D32" s="127"/>
      <c r="E32" s="28"/>
      <c r="F32" s="28"/>
      <c r="G32" s="28"/>
      <c r="H32" s="20"/>
      <c r="L32" s="20"/>
      <c r="M32" s="20"/>
    </row>
    <row r="33" spans="1:13" ht="18" x14ac:dyDescent="0.3">
      <c r="A33" s="34"/>
      <c r="B33" s="33" t="s">
        <v>976</v>
      </c>
      <c r="C33" s="34"/>
      <c r="D33" s="34"/>
      <c r="E33" s="34"/>
      <c r="F33" s="34"/>
      <c r="G33" s="34"/>
      <c r="H33" s="20"/>
      <c r="L33" s="20"/>
      <c r="M33" s="20"/>
    </row>
    <row r="34" spans="1:13" ht="15" customHeight="1" x14ac:dyDescent="0.3">
      <c r="A34" s="41"/>
      <c r="B34" s="42" t="s">
        <v>961</v>
      </c>
      <c r="C34" s="41" t="s">
        <v>1050</v>
      </c>
      <c r="D34" s="41" t="s">
        <v>1054</v>
      </c>
      <c r="E34" s="41" t="s">
        <v>962</v>
      </c>
      <c r="F34" s="44"/>
      <c r="G34" s="44"/>
      <c r="H34" s="20"/>
      <c r="L34" s="20"/>
      <c r="M34" s="20"/>
    </row>
    <row r="35" spans="1:13" x14ac:dyDescent="0.3">
      <c r="A35" s="22" t="s">
        <v>999</v>
      </c>
      <c r="B35" s="289" t="s">
        <v>2308</v>
      </c>
      <c r="C35" s="178" t="s">
        <v>767</v>
      </c>
      <c r="D35" s="178" t="s">
        <v>2788</v>
      </c>
      <c r="E35" s="178" t="s">
        <v>2799</v>
      </c>
      <c r="F35" s="83"/>
      <c r="G35" s="83"/>
      <c r="H35" s="20"/>
      <c r="L35" s="20"/>
      <c r="M35" s="20"/>
    </row>
    <row r="36" spans="1:13" x14ac:dyDescent="0.3">
      <c r="A36" s="22" t="s">
        <v>1000</v>
      </c>
      <c r="B36" s="289" t="s">
        <v>2335</v>
      </c>
      <c r="C36" s="178" t="s">
        <v>767</v>
      </c>
      <c r="D36" s="178" t="s">
        <v>2794</v>
      </c>
      <c r="E36" s="178" t="s">
        <v>2795</v>
      </c>
      <c r="H36" s="20"/>
      <c r="L36" s="20"/>
      <c r="M36" s="20"/>
    </row>
    <row r="37" spans="1:13" x14ac:dyDescent="0.3">
      <c r="A37" s="22" t="s">
        <v>1001</v>
      </c>
      <c r="B37" s="289" t="s">
        <v>2350</v>
      </c>
      <c r="C37" s="178" t="s">
        <v>767</v>
      </c>
      <c r="D37" s="178" t="s">
        <v>2796</v>
      </c>
      <c r="E37" s="178" t="s">
        <v>2795</v>
      </c>
      <c r="H37" s="20"/>
      <c r="L37" s="20"/>
      <c r="M37" s="20"/>
    </row>
    <row r="38" spans="1:13" x14ac:dyDescent="0.3">
      <c r="A38" s="22" t="s">
        <v>1002</v>
      </c>
      <c r="B38" s="289" t="s">
        <v>2797</v>
      </c>
      <c r="C38" s="178" t="s">
        <v>767</v>
      </c>
      <c r="D38" s="178" t="s">
        <v>2798</v>
      </c>
      <c r="E38" s="178" t="s">
        <v>2795</v>
      </c>
      <c r="H38" s="20"/>
      <c r="L38" s="20"/>
      <c r="M38" s="20"/>
    </row>
    <row r="39" spans="1:13" x14ac:dyDescent="0.3">
      <c r="A39" s="22" t="s">
        <v>1003</v>
      </c>
      <c r="B39" s="289" t="s">
        <v>2356</v>
      </c>
      <c r="C39" s="178" t="s">
        <v>767</v>
      </c>
      <c r="D39" s="178" t="s">
        <v>2800</v>
      </c>
      <c r="E39" s="178" t="s">
        <v>2795</v>
      </c>
      <c r="H39" s="20"/>
      <c r="L39" s="20"/>
      <c r="M39" s="20"/>
    </row>
    <row r="40" spans="1:13" x14ac:dyDescent="0.3">
      <c r="A40" s="22" t="s">
        <v>1004</v>
      </c>
      <c r="B40" s="289"/>
      <c r="C40" s="178"/>
      <c r="D40" s="178"/>
      <c r="E40" s="178"/>
      <c r="H40" s="20"/>
      <c r="L40" s="20"/>
      <c r="M40" s="20"/>
    </row>
    <row r="41" spans="1:13" x14ac:dyDescent="0.3">
      <c r="A41" s="22" t="s">
        <v>1005</v>
      </c>
      <c r="B41" s="289"/>
      <c r="C41" s="178"/>
      <c r="D41" s="178"/>
      <c r="E41" s="178"/>
      <c r="H41" s="20"/>
      <c r="L41" s="20"/>
      <c r="M41" s="20"/>
    </row>
    <row r="42" spans="1:13" x14ac:dyDescent="0.3">
      <c r="A42" s="22" t="s">
        <v>1006</v>
      </c>
      <c r="B42" s="39"/>
      <c r="H42" s="20"/>
      <c r="L42" s="20"/>
      <c r="M42" s="20"/>
    </row>
    <row r="43" spans="1:13" x14ac:dyDescent="0.3">
      <c r="A43" s="22" t="s">
        <v>1007</v>
      </c>
      <c r="B43" s="39"/>
      <c r="H43" s="20"/>
      <c r="L43" s="20"/>
      <c r="M43" s="20"/>
    </row>
    <row r="44" spans="1:13" x14ac:dyDescent="0.3">
      <c r="A44" s="22" t="s">
        <v>1008</v>
      </c>
      <c r="B44" s="39"/>
      <c r="H44" s="20"/>
      <c r="L44" s="20"/>
      <c r="M44" s="20"/>
    </row>
    <row r="45" spans="1:13" x14ac:dyDescent="0.3">
      <c r="A45" s="22" t="s">
        <v>1009</v>
      </c>
      <c r="B45" s="39"/>
      <c r="H45" s="20"/>
      <c r="L45" s="20"/>
      <c r="M45" s="20"/>
    </row>
    <row r="46" spans="1:13" x14ac:dyDescent="0.3">
      <c r="A46" s="22" t="s">
        <v>1010</v>
      </c>
      <c r="B46" s="39"/>
      <c r="H46" s="20"/>
      <c r="L46" s="20"/>
      <c r="M46" s="20"/>
    </row>
    <row r="47" spans="1:13" x14ac:dyDescent="0.3">
      <c r="A47" s="22" t="s">
        <v>1011</v>
      </c>
      <c r="B47" s="39"/>
      <c r="H47" s="20"/>
      <c r="L47" s="20"/>
      <c r="M47" s="20"/>
    </row>
    <row r="48" spans="1:13" x14ac:dyDescent="0.3">
      <c r="A48" s="22" t="s">
        <v>1012</v>
      </c>
      <c r="B48" s="39"/>
      <c r="H48" s="20"/>
      <c r="L48" s="20"/>
      <c r="M48" s="20"/>
    </row>
    <row r="49" spans="1:13" x14ac:dyDescent="0.3">
      <c r="A49" s="22" t="s">
        <v>1013</v>
      </c>
      <c r="B49" s="39"/>
      <c r="H49" s="20"/>
      <c r="L49" s="20"/>
      <c r="M49" s="20"/>
    </row>
    <row r="50" spans="1:13" x14ac:dyDescent="0.3">
      <c r="A50" s="22" t="s">
        <v>1014</v>
      </c>
      <c r="B50" s="39"/>
      <c r="H50" s="20"/>
      <c r="L50" s="20"/>
      <c r="M50" s="20"/>
    </row>
    <row r="51" spans="1:13" x14ac:dyDescent="0.3">
      <c r="A51" s="22" t="s">
        <v>1015</v>
      </c>
      <c r="B51" s="39"/>
      <c r="H51" s="20"/>
      <c r="L51" s="20"/>
      <c r="M51" s="20"/>
    </row>
    <row r="52" spans="1:13" x14ac:dyDescent="0.3">
      <c r="A52" s="22" t="s">
        <v>1016</v>
      </c>
      <c r="B52" s="39"/>
      <c r="H52" s="20"/>
      <c r="L52" s="20"/>
      <c r="M52" s="20"/>
    </row>
    <row r="53" spans="1:13" x14ac:dyDescent="0.3">
      <c r="A53" s="22" t="s">
        <v>1017</v>
      </c>
      <c r="B53" s="39"/>
      <c r="H53" s="20"/>
      <c r="L53" s="20"/>
      <c r="M53" s="20"/>
    </row>
    <row r="54" spans="1:13" x14ac:dyDescent="0.3">
      <c r="A54" s="22" t="s">
        <v>1018</v>
      </c>
      <c r="B54" s="39"/>
      <c r="H54" s="20"/>
      <c r="L54" s="20"/>
      <c r="M54" s="20"/>
    </row>
    <row r="55" spans="1:13" x14ac:dyDescent="0.3">
      <c r="A55" s="22" t="s">
        <v>1019</v>
      </c>
      <c r="B55" s="39"/>
      <c r="H55" s="20"/>
      <c r="L55" s="20"/>
      <c r="M55" s="20"/>
    </row>
    <row r="56" spans="1:13" x14ac:dyDescent="0.3">
      <c r="A56" s="22" t="s">
        <v>1020</v>
      </c>
      <c r="B56" s="39"/>
      <c r="H56" s="20"/>
      <c r="L56" s="20"/>
      <c r="M56" s="20"/>
    </row>
    <row r="57" spans="1:13" x14ac:dyDescent="0.3">
      <c r="A57" s="22" t="s">
        <v>1021</v>
      </c>
      <c r="B57" s="39"/>
      <c r="H57" s="20"/>
      <c r="L57" s="20"/>
      <c r="M57" s="20"/>
    </row>
    <row r="58" spans="1:13" x14ac:dyDescent="0.3">
      <c r="A58" s="22" t="s">
        <v>1022</v>
      </c>
      <c r="B58" s="39"/>
      <c r="H58" s="20"/>
      <c r="L58" s="20"/>
      <c r="M58" s="20"/>
    </row>
    <row r="59" spans="1:13" x14ac:dyDescent="0.3">
      <c r="A59" s="22" t="s">
        <v>1023</v>
      </c>
      <c r="B59" s="39"/>
      <c r="H59" s="20"/>
      <c r="L59" s="20"/>
      <c r="M59" s="20"/>
    </row>
    <row r="60" spans="1:13" outlineLevel="1" x14ac:dyDescent="0.3">
      <c r="A60" s="22" t="s">
        <v>984</v>
      </c>
      <c r="B60" s="39"/>
      <c r="E60" s="39"/>
      <c r="F60" s="39"/>
      <c r="G60" s="39"/>
      <c r="H60" s="20"/>
      <c r="L60" s="20"/>
      <c r="M60" s="20"/>
    </row>
    <row r="61" spans="1:13" outlineLevel="1" x14ac:dyDescent="0.3">
      <c r="A61" s="22" t="s">
        <v>985</v>
      </c>
      <c r="B61" s="39"/>
      <c r="E61" s="39"/>
      <c r="F61" s="39"/>
      <c r="G61" s="39"/>
      <c r="H61" s="20"/>
      <c r="L61" s="20"/>
      <c r="M61" s="20"/>
    </row>
    <row r="62" spans="1:13" outlineLevel="1" x14ac:dyDescent="0.3">
      <c r="A62" s="22" t="s">
        <v>986</v>
      </c>
      <c r="B62" s="39"/>
      <c r="E62" s="39"/>
      <c r="F62" s="39"/>
      <c r="G62" s="39"/>
      <c r="H62" s="20"/>
      <c r="L62" s="20"/>
      <c r="M62" s="20"/>
    </row>
    <row r="63" spans="1:13" outlineLevel="1" x14ac:dyDescent="0.3">
      <c r="A63" s="22" t="s">
        <v>987</v>
      </c>
      <c r="B63" s="39"/>
      <c r="E63" s="39"/>
      <c r="F63" s="39"/>
      <c r="G63" s="39"/>
      <c r="H63" s="20"/>
      <c r="L63" s="20"/>
      <c r="M63" s="20"/>
    </row>
    <row r="64" spans="1:13" outlineLevel="1" x14ac:dyDescent="0.3">
      <c r="A64" s="22" t="s">
        <v>988</v>
      </c>
      <c r="B64" s="39"/>
      <c r="E64" s="39"/>
      <c r="F64" s="39"/>
      <c r="G64" s="39"/>
      <c r="H64" s="20"/>
      <c r="L64" s="20"/>
      <c r="M64" s="20"/>
    </row>
    <row r="65" spans="1:14" outlineLevel="1" x14ac:dyDescent="0.3">
      <c r="A65" s="22" t="s">
        <v>989</v>
      </c>
      <c r="B65" s="39"/>
      <c r="E65" s="39"/>
      <c r="F65" s="39"/>
      <c r="G65" s="39"/>
      <c r="H65" s="20"/>
      <c r="L65" s="20"/>
      <c r="M65" s="20"/>
    </row>
    <row r="66" spans="1:14" outlineLevel="1" x14ac:dyDescent="0.3">
      <c r="A66" s="22" t="s">
        <v>990</v>
      </c>
      <c r="B66" s="39"/>
      <c r="E66" s="39"/>
      <c r="F66" s="39"/>
      <c r="G66" s="39"/>
      <c r="H66" s="20"/>
      <c r="L66" s="20"/>
      <c r="M66" s="20"/>
    </row>
    <row r="67" spans="1:14" outlineLevel="1" x14ac:dyDescent="0.3">
      <c r="A67" s="22" t="s">
        <v>991</v>
      </c>
      <c r="B67" s="39"/>
      <c r="E67" s="39"/>
      <c r="F67" s="39"/>
      <c r="G67" s="39"/>
      <c r="H67" s="20"/>
      <c r="L67" s="20"/>
      <c r="M67" s="20"/>
    </row>
    <row r="68" spans="1:14" outlineLevel="1" x14ac:dyDescent="0.3">
      <c r="A68" s="22" t="s">
        <v>992</v>
      </c>
      <c r="B68" s="39"/>
      <c r="E68" s="39"/>
      <c r="F68" s="39"/>
      <c r="G68" s="39"/>
      <c r="H68" s="20"/>
      <c r="L68" s="20"/>
      <c r="M68" s="20"/>
    </row>
    <row r="69" spans="1:14" outlineLevel="1" x14ac:dyDescent="0.3">
      <c r="A69" s="22" t="s">
        <v>993</v>
      </c>
      <c r="B69" s="39"/>
      <c r="E69" s="39"/>
      <c r="F69" s="39"/>
      <c r="G69" s="39"/>
      <c r="H69" s="20"/>
      <c r="L69" s="20"/>
      <c r="M69" s="20"/>
    </row>
    <row r="70" spans="1:14" outlineLevel="1" x14ac:dyDescent="0.3">
      <c r="A70" s="22" t="s">
        <v>994</v>
      </c>
      <c r="B70" s="39"/>
      <c r="E70" s="39"/>
      <c r="F70" s="39"/>
      <c r="G70" s="39"/>
      <c r="H70" s="20"/>
      <c r="L70" s="20"/>
      <c r="M70" s="20"/>
    </row>
    <row r="71" spans="1:14" outlineLevel="1" x14ac:dyDescent="0.3">
      <c r="A71" s="22" t="s">
        <v>995</v>
      </c>
      <c r="B71" s="39"/>
      <c r="E71" s="39"/>
      <c r="F71" s="39"/>
      <c r="G71" s="39"/>
      <c r="H71" s="20"/>
      <c r="L71" s="20"/>
      <c r="M71" s="20"/>
    </row>
    <row r="72" spans="1:14" outlineLevel="1" x14ac:dyDescent="0.3">
      <c r="A72" s="22" t="s">
        <v>996</v>
      </c>
      <c r="B72" s="39"/>
      <c r="E72" s="39"/>
      <c r="F72" s="39"/>
      <c r="G72" s="39"/>
      <c r="H72" s="20"/>
      <c r="L72" s="20"/>
      <c r="M72" s="20"/>
    </row>
    <row r="73" spans="1:14" ht="18" x14ac:dyDescent="0.3">
      <c r="A73" s="34"/>
      <c r="B73" s="33" t="s">
        <v>998</v>
      </c>
      <c r="C73" s="34"/>
      <c r="D73" s="34"/>
      <c r="E73" s="34"/>
      <c r="F73" s="34"/>
      <c r="G73" s="34"/>
      <c r="H73" s="20"/>
    </row>
    <row r="74" spans="1:14" ht="15" customHeight="1" x14ac:dyDescent="0.3">
      <c r="A74" s="41"/>
      <c r="B74" s="42" t="s">
        <v>727</v>
      </c>
      <c r="C74" s="41" t="s">
        <v>1057</v>
      </c>
      <c r="D74" s="41"/>
      <c r="E74" s="44"/>
      <c r="F74" s="44"/>
      <c r="G74" s="44"/>
      <c r="H74" s="51"/>
      <c r="I74" s="51"/>
      <c r="J74" s="51"/>
      <c r="K74" s="51"/>
      <c r="L74" s="51"/>
      <c r="M74" s="51"/>
      <c r="N74" s="51"/>
    </row>
    <row r="75" spans="1:14" x14ac:dyDescent="0.3">
      <c r="A75" s="22" t="s">
        <v>1024</v>
      </c>
      <c r="B75" s="22" t="s">
        <v>2299</v>
      </c>
      <c r="C75" s="100">
        <v>4.6124999999999998</v>
      </c>
      <c r="H75" s="20"/>
    </row>
    <row r="76" spans="1:14" x14ac:dyDescent="0.3">
      <c r="A76" s="22" t="s">
        <v>1025</v>
      </c>
      <c r="B76" s="22" t="s">
        <v>2300</v>
      </c>
      <c r="C76" s="284">
        <v>19.733333333333334</v>
      </c>
      <c r="H76" s="20"/>
    </row>
    <row r="77" spans="1:14" outlineLevel="1" x14ac:dyDescent="0.3">
      <c r="A77" s="22" t="s">
        <v>1026</v>
      </c>
      <c r="H77" s="20"/>
    </row>
    <row r="78" spans="1:14" outlineLevel="1" x14ac:dyDescent="0.3">
      <c r="A78" s="22" t="s">
        <v>1027</v>
      </c>
      <c r="H78" s="20"/>
    </row>
    <row r="79" spans="1:14" outlineLevel="1" x14ac:dyDescent="0.3">
      <c r="A79" s="22" t="s">
        <v>1028</v>
      </c>
      <c r="H79" s="20"/>
    </row>
    <row r="80" spans="1:14" outlineLevel="1" x14ac:dyDescent="0.3">
      <c r="A80" s="22" t="s">
        <v>1029</v>
      </c>
      <c r="H80" s="20"/>
    </row>
    <row r="81" spans="1:8" x14ac:dyDescent="0.3">
      <c r="A81" s="41"/>
      <c r="B81" s="42" t="s">
        <v>1030</v>
      </c>
      <c r="C81" s="41" t="s">
        <v>429</v>
      </c>
      <c r="D81" s="41" t="s">
        <v>430</v>
      </c>
      <c r="E81" s="44" t="s">
        <v>728</v>
      </c>
      <c r="F81" s="44" t="s">
        <v>729</v>
      </c>
      <c r="G81" s="44" t="s">
        <v>1049</v>
      </c>
      <c r="H81" s="20"/>
    </row>
    <row r="82" spans="1:8" x14ac:dyDescent="0.3">
      <c r="A82" s="22" t="s">
        <v>1031</v>
      </c>
      <c r="B82" s="22" t="s">
        <v>1106</v>
      </c>
      <c r="C82" s="290">
        <v>1.111E-3</v>
      </c>
      <c r="D82" s="178" t="s">
        <v>767</v>
      </c>
      <c r="E82" s="178" t="s">
        <v>767</v>
      </c>
      <c r="F82" s="178" t="s">
        <v>767</v>
      </c>
      <c r="G82" s="290">
        <f>C82</f>
        <v>1.111E-3</v>
      </c>
      <c r="H82" s="20"/>
    </row>
    <row r="83" spans="1:8" x14ac:dyDescent="0.3">
      <c r="A83" s="22" t="s">
        <v>1032</v>
      </c>
      <c r="B83" s="22" t="s">
        <v>1046</v>
      </c>
      <c r="C83" s="291">
        <v>2.3549999999999999E-3</v>
      </c>
      <c r="D83" s="178" t="s">
        <v>767</v>
      </c>
      <c r="E83" s="178" t="s">
        <v>767</v>
      </c>
      <c r="F83" s="178" t="s">
        <v>767</v>
      </c>
      <c r="G83" s="291">
        <f>C83</f>
        <v>2.3549999999999999E-3</v>
      </c>
      <c r="H83" s="20"/>
    </row>
    <row r="84" spans="1:8" x14ac:dyDescent="0.3">
      <c r="A84" s="22" t="s">
        <v>1033</v>
      </c>
      <c r="B84" s="22" t="s">
        <v>1044</v>
      </c>
      <c r="C84" s="291">
        <v>4.46E-4</v>
      </c>
      <c r="D84" s="178" t="s">
        <v>767</v>
      </c>
      <c r="E84" s="178" t="s">
        <v>767</v>
      </c>
      <c r="F84" s="178" t="s">
        <v>767</v>
      </c>
      <c r="G84" s="291">
        <f>C84</f>
        <v>4.46E-4</v>
      </c>
      <c r="H84" s="20"/>
    </row>
    <row r="85" spans="1:8" x14ac:dyDescent="0.3">
      <c r="A85" s="22" t="s">
        <v>1034</v>
      </c>
      <c r="B85" s="22" t="s">
        <v>1045</v>
      </c>
      <c r="C85" s="291">
        <v>2.8699999999999998E-4</v>
      </c>
      <c r="D85" s="178" t="s">
        <v>767</v>
      </c>
      <c r="E85" s="178" t="s">
        <v>767</v>
      </c>
      <c r="F85" s="178" t="s">
        <v>767</v>
      </c>
      <c r="G85" s="291">
        <f>C85</f>
        <v>2.8699999999999998E-4</v>
      </c>
      <c r="H85" s="20"/>
    </row>
    <row r="86" spans="1:8" x14ac:dyDescent="0.3">
      <c r="A86" s="22" t="s">
        <v>1048</v>
      </c>
      <c r="B86" s="22" t="s">
        <v>1047</v>
      </c>
      <c r="C86" s="291">
        <v>0</v>
      </c>
      <c r="D86" s="178" t="s">
        <v>767</v>
      </c>
      <c r="E86" s="178" t="s">
        <v>767</v>
      </c>
      <c r="F86" s="178" t="s">
        <v>767</v>
      </c>
      <c r="G86" s="291">
        <f>C86</f>
        <v>0</v>
      </c>
      <c r="H86" s="20"/>
    </row>
    <row r="87" spans="1:8" outlineLevel="1" x14ac:dyDescent="0.3">
      <c r="A87" s="22" t="s">
        <v>1035</v>
      </c>
      <c r="H87" s="20"/>
    </row>
    <row r="88" spans="1:8" outlineLevel="1" x14ac:dyDescent="0.3">
      <c r="A88" s="22" t="s">
        <v>1036</v>
      </c>
      <c r="H88" s="20"/>
    </row>
    <row r="89" spans="1:8" outlineLevel="1" x14ac:dyDescent="0.3">
      <c r="A89" s="22" t="s">
        <v>1037</v>
      </c>
      <c r="H89" s="20"/>
    </row>
    <row r="90" spans="1:8" outlineLevel="1" x14ac:dyDescent="0.3">
      <c r="A90" s="22" t="s">
        <v>1038</v>
      </c>
      <c r="H90" s="20"/>
    </row>
    <row r="91" spans="1:8" x14ac:dyDescent="0.3">
      <c r="H91" s="20"/>
    </row>
    <row r="92" spans="1:8" x14ac:dyDescent="0.3">
      <c r="H92" s="20"/>
    </row>
    <row r="93" spans="1:8" x14ac:dyDescent="0.3">
      <c r="H93" s="20"/>
    </row>
    <row r="94" spans="1:8" x14ac:dyDescent="0.3">
      <c r="H94" s="20"/>
    </row>
    <row r="95" spans="1:8" x14ac:dyDescent="0.3">
      <c r="H95" s="20"/>
    </row>
    <row r="96" spans="1:8" x14ac:dyDescent="0.3">
      <c r="H96" s="20"/>
    </row>
    <row r="97" spans="8:8" x14ac:dyDescent="0.3">
      <c r="H97" s="20"/>
    </row>
    <row r="98" spans="8:8" x14ac:dyDescent="0.3">
      <c r="H98" s="20"/>
    </row>
    <row r="99" spans="8:8" x14ac:dyDescent="0.3">
      <c r="H99" s="20"/>
    </row>
    <row r="100" spans="8:8" x14ac:dyDescent="0.3">
      <c r="H100" s="20"/>
    </row>
    <row r="101" spans="8:8" x14ac:dyDescent="0.3">
      <c r="H101" s="20"/>
    </row>
    <row r="102" spans="8:8" x14ac:dyDescent="0.3">
      <c r="H102" s="20"/>
    </row>
    <row r="103" spans="8:8" x14ac:dyDescent="0.3">
      <c r="H103" s="20"/>
    </row>
    <row r="104" spans="8:8" x14ac:dyDescent="0.3">
      <c r="H104" s="20"/>
    </row>
    <row r="105" spans="8:8" x14ac:dyDescent="0.3">
      <c r="H105" s="20"/>
    </row>
    <row r="106" spans="8:8" x14ac:dyDescent="0.3">
      <c r="H106" s="20"/>
    </row>
    <row r="107" spans="8:8" x14ac:dyDescent="0.3">
      <c r="H107" s="20"/>
    </row>
    <row r="108" spans="8:8" x14ac:dyDescent="0.3">
      <c r="H108" s="20"/>
    </row>
    <row r="109" spans="8:8" x14ac:dyDescent="0.3">
      <c r="H109" s="20"/>
    </row>
    <row r="110" spans="8:8" x14ac:dyDescent="0.3">
      <c r="H110" s="20"/>
    </row>
    <row r="111" spans="8:8" x14ac:dyDescent="0.3">
      <c r="H111" s="20"/>
    </row>
    <row r="112" spans="8:8" x14ac:dyDescent="0.3">
      <c r="H112" s="20"/>
    </row>
  </sheetData>
  <sheetProtection algorithmName="SHA-512" hashValue="3/z4HPLBHFUs5oNL8HlOB+sMW77cl2ZpQFYGGcIKzS/+YbhtS2wBe2TrP+zhU93FpyNE7vqs+kRTPygf1y+GFw==" saltValue="fJU4chm/aoRS7HaFEsDRkw==" spinCount="100000" sheet="1" formatCells="0" formatColumns="0" formatRows="0" insertHyperlinks="0" sort="0" autoFilter="0" pivotTables="0"/>
  <protectedRanges>
    <protectedRange sqref="C4 B35:E72 B77:B80 B87:B90 C75:C80 C82:G90 C14:D25" name="Optional ECBECAIs"/>
  </protectedRanges>
  <mergeCells count="1">
    <mergeCell ref="A1:B1"/>
  </mergeCells>
  <hyperlinks>
    <hyperlink ref="B8" location="'E. Optional ECB-ECAIs data'!B33" display="2.  Additional information on the swaps" xr:uid="{00000000-0004-0000-0A00-000000000000}"/>
    <hyperlink ref="B7" location="'E. Optional ECB-ECAIs data'!B12" display="1. Additional information on the programme" xr:uid="{00000000-0004-0000-0A00-000001000000}"/>
    <hyperlink ref="B9" location="'E. Optional ECB-ECAIs data'!B73" display="3.  Additional information on the asset distribution" xr:uid="{00000000-0004-0000-0A00-000002000000}"/>
  </hyperlinks>
  <pageMargins left="0.70866141732283472" right="0.70866141732283472" top="0.74803149606299213" bottom="0.74803149606299213" header="0.31496062992125984" footer="0.31496062992125984"/>
  <pageSetup paperSize="9" scale="50" fitToHeight="0" orientation="landscape" r:id="rId1"/>
  <headerFooter>
    <oddHeader>&amp;R&amp;G</oddHeader>
  </headerFooter>
  <legacyDrawing r:id="rId2"/>
  <legacyDrawingHF r:id="rId3"/>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65F57CA-B5FF-4A48-8967-6187D93C0625}">
  <sheetPr>
    <tabColor rgb="FF243386"/>
  </sheetPr>
  <dimension ref="A1:G639"/>
  <sheetViews>
    <sheetView zoomScale="80" zoomScaleNormal="80" workbookViewId="0"/>
  </sheetViews>
  <sheetFormatPr defaultRowHeight="14.4" x14ac:dyDescent="0.3"/>
  <cols>
    <col min="1" max="1" width="14.88671875" customWidth="1"/>
    <col min="2" max="2" width="64.88671875" customWidth="1"/>
    <col min="3" max="7" width="41" customWidth="1"/>
  </cols>
  <sheetData>
    <row r="1" spans="1:7" ht="31.2" x14ac:dyDescent="0.3">
      <c r="A1" s="19" t="s">
        <v>2270</v>
      </c>
      <c r="B1" s="19"/>
      <c r="C1" s="20"/>
      <c r="D1" s="20"/>
      <c r="E1" s="20"/>
      <c r="F1" s="168" t="s">
        <v>2285</v>
      </c>
      <c r="G1" s="54"/>
    </row>
    <row r="2" spans="1:7" ht="15" thickBot="1" x14ac:dyDescent="0.35">
      <c r="A2" s="20"/>
      <c r="B2" s="21"/>
      <c r="C2" s="21"/>
      <c r="D2" s="20"/>
      <c r="E2" s="20"/>
      <c r="F2" s="20"/>
      <c r="G2" s="20"/>
    </row>
    <row r="3" spans="1:7" ht="18.600000000000001" thickBot="1" x14ac:dyDescent="0.35">
      <c r="A3" s="23"/>
      <c r="B3" s="24" t="s">
        <v>20</v>
      </c>
      <c r="C3" s="152" t="s">
        <v>1095</v>
      </c>
      <c r="D3" s="23"/>
      <c r="E3" s="23"/>
      <c r="F3" s="20"/>
      <c r="G3" s="20"/>
    </row>
    <row r="4" spans="1:7" x14ac:dyDescent="0.3">
      <c r="A4" s="22"/>
      <c r="B4" s="22"/>
      <c r="C4" s="22"/>
      <c r="D4" s="22"/>
      <c r="E4" s="22"/>
      <c r="F4" s="22"/>
      <c r="G4" s="22"/>
    </row>
    <row r="5" spans="1:7" ht="18" x14ac:dyDescent="0.3">
      <c r="A5" s="26"/>
      <c r="B5" s="307" t="s">
        <v>1728</v>
      </c>
      <c r="C5" s="308"/>
      <c r="D5" s="22"/>
      <c r="E5" s="28"/>
      <c r="F5" s="28"/>
      <c r="G5" s="28"/>
    </row>
    <row r="6" spans="1:7" x14ac:dyDescent="0.3">
      <c r="A6" s="124"/>
      <c r="B6" s="309" t="s">
        <v>1160</v>
      </c>
      <c r="C6" s="309"/>
      <c r="D6" s="122"/>
      <c r="E6" s="22"/>
      <c r="F6" s="22"/>
      <c r="G6" s="22"/>
    </row>
    <row r="7" spans="1:7" x14ac:dyDescent="0.3">
      <c r="A7" s="22"/>
      <c r="B7" s="310" t="s">
        <v>1161</v>
      </c>
      <c r="C7" s="311"/>
      <c r="D7" s="122"/>
      <c r="E7" s="22"/>
      <c r="F7" s="22"/>
      <c r="G7" s="22"/>
    </row>
    <row r="8" spans="1:7" x14ac:dyDescent="0.3">
      <c r="A8" s="22"/>
      <c r="B8" s="312" t="s">
        <v>1162</v>
      </c>
      <c r="C8" s="313"/>
      <c r="D8" s="122"/>
      <c r="E8" s="22"/>
      <c r="F8" s="22"/>
      <c r="G8" s="22"/>
    </row>
    <row r="9" spans="1:7" ht="15" thickBot="1" x14ac:dyDescent="0.35">
      <c r="A9" s="22"/>
      <c r="B9" s="314" t="s">
        <v>1163</v>
      </c>
      <c r="C9" s="315"/>
      <c r="D9" s="22"/>
      <c r="E9" s="22"/>
      <c r="F9" s="22"/>
      <c r="G9" s="22"/>
    </row>
    <row r="10" spans="1:7" x14ac:dyDescent="0.3">
      <c r="A10" s="22"/>
      <c r="B10" s="139"/>
      <c r="C10" s="126"/>
      <c r="D10" s="22"/>
      <c r="E10" s="22"/>
      <c r="F10" s="22"/>
      <c r="G10" s="22"/>
    </row>
    <row r="11" spans="1:7" x14ac:dyDescent="0.3">
      <c r="A11" s="22"/>
      <c r="B11" s="32"/>
      <c r="C11" s="22"/>
      <c r="D11" s="22"/>
      <c r="E11" s="22"/>
      <c r="F11" s="22"/>
      <c r="G11" s="22"/>
    </row>
    <row r="12" spans="1:7" x14ac:dyDescent="0.3">
      <c r="A12" s="22"/>
      <c r="B12" s="32"/>
      <c r="C12" s="22"/>
      <c r="D12" s="22"/>
      <c r="E12" s="22"/>
      <c r="F12" s="22"/>
      <c r="G12" s="22"/>
    </row>
    <row r="13" spans="1:7" ht="18.75" customHeight="1" x14ac:dyDescent="0.3">
      <c r="A13" s="33"/>
      <c r="B13" s="306" t="s">
        <v>1160</v>
      </c>
      <c r="C13" s="306"/>
      <c r="D13" s="33"/>
      <c r="E13" s="33"/>
      <c r="F13" s="33"/>
      <c r="G13" s="33"/>
    </row>
    <row r="14" spans="1:7" x14ac:dyDescent="0.3">
      <c r="A14" s="41"/>
      <c r="B14" s="41" t="s">
        <v>1164</v>
      </c>
      <c r="C14" s="41" t="s">
        <v>58</v>
      </c>
      <c r="D14" s="41" t="s">
        <v>1165</v>
      </c>
      <c r="E14" s="41"/>
      <c r="F14" s="41" t="s">
        <v>1166</v>
      </c>
      <c r="G14" s="41" t="s">
        <v>1167</v>
      </c>
    </row>
    <row r="15" spans="1:7" x14ac:dyDescent="0.3">
      <c r="A15" s="22" t="s">
        <v>1168</v>
      </c>
      <c r="B15" s="1" t="s">
        <v>1169</v>
      </c>
      <c r="C15" s="141">
        <v>0</v>
      </c>
      <c r="D15" s="141">
        <v>0</v>
      </c>
      <c r="F15" s="102">
        <f>IF(OR('B1. HTT Mortgage Assets'!$C$15=0,C15="[For completion]"),"",C15/'B1. HTT Mortgage Assets'!$C$15)</f>
        <v>0</v>
      </c>
      <c r="G15" s="102">
        <f>IF(OR('B1. HTT Mortgage Assets'!$F$28=0,D15="[For completion]"),"",D15/'B1. HTT Mortgage Assets'!$F$28)</f>
        <v>0</v>
      </c>
    </row>
    <row r="16" spans="1:7" x14ac:dyDescent="0.3">
      <c r="A16" s="22" t="s">
        <v>1171</v>
      </c>
      <c r="B16" s="39" t="s">
        <v>1708</v>
      </c>
      <c r="C16" s="140">
        <v>0</v>
      </c>
      <c r="D16" s="141">
        <v>0</v>
      </c>
      <c r="F16" s="102">
        <f>IF(OR('B1. HTT Mortgage Assets'!$C$15=0,C16="[For completion]"),"",C16/'B1. HTT Mortgage Assets'!$C$15)</f>
        <v>0</v>
      </c>
      <c r="G16" s="102">
        <f>IF(OR('B1. HTT Mortgage Assets'!$F$28=0,D16="[For completion]"),"",D16/'B1. HTT Mortgage Assets'!$F$28)</f>
        <v>0</v>
      </c>
    </row>
    <row r="17" spans="1:7" x14ac:dyDescent="0.3">
      <c r="A17" s="22" t="s">
        <v>1172</v>
      </c>
      <c r="B17" s="39" t="s">
        <v>1174</v>
      </c>
      <c r="C17" s="140">
        <v>0</v>
      </c>
      <c r="D17" s="141">
        <v>0</v>
      </c>
      <c r="F17" s="102">
        <f>IF(OR('B1. HTT Mortgage Assets'!$C$15=0,C17="[For completion]"),"",C17/'B1. HTT Mortgage Assets'!$C$15)</f>
        <v>0</v>
      </c>
      <c r="G17" s="102">
        <f>IF(OR('B1. HTT Mortgage Assets'!$F$28=0,D17="[For completion]"),"",D17/'B1. HTT Mortgage Assets'!$F$28)</f>
        <v>0</v>
      </c>
    </row>
    <row r="18" spans="1:7" x14ac:dyDescent="0.3">
      <c r="A18" s="22" t="s">
        <v>1173</v>
      </c>
      <c r="B18" s="39" t="s">
        <v>1491</v>
      </c>
      <c r="C18" s="98">
        <f>SUM(C15:C17)</f>
        <v>0</v>
      </c>
      <c r="D18" s="46">
        <f>SUM(D15:D17)</f>
        <v>0</v>
      </c>
      <c r="F18" s="102">
        <f>SUM(F15:F17)</f>
        <v>0</v>
      </c>
      <c r="G18" s="102">
        <f>SUM(G15:G17)</f>
        <v>0</v>
      </c>
    </row>
    <row r="19" spans="1:7" x14ac:dyDescent="0.3">
      <c r="A19" s="39" t="s">
        <v>1709</v>
      </c>
      <c r="B19" s="144" t="s">
        <v>90</v>
      </c>
      <c r="C19" s="142"/>
      <c r="D19" s="142"/>
      <c r="F19" s="39"/>
      <c r="G19" s="39"/>
    </row>
    <row r="20" spans="1:7" x14ac:dyDescent="0.3">
      <c r="A20" s="39" t="s">
        <v>1710</v>
      </c>
      <c r="B20" s="144" t="s">
        <v>90</v>
      </c>
      <c r="C20" s="142"/>
      <c r="D20" s="142"/>
      <c r="F20" s="39"/>
      <c r="G20" s="39"/>
    </row>
    <row r="21" spans="1:7" x14ac:dyDescent="0.3">
      <c r="A21" s="39" t="s">
        <v>1711</v>
      </c>
      <c r="B21" s="144" t="s">
        <v>90</v>
      </c>
      <c r="C21" s="142"/>
      <c r="D21" s="142"/>
      <c r="F21" s="39"/>
      <c r="G21" s="39"/>
    </row>
    <row r="22" spans="1:7" x14ac:dyDescent="0.3">
      <c r="A22" s="39" t="s">
        <v>1712</v>
      </c>
      <c r="B22" s="144" t="s">
        <v>90</v>
      </c>
      <c r="C22" s="142"/>
      <c r="D22" s="142"/>
      <c r="F22" s="39"/>
      <c r="G22" s="39"/>
    </row>
    <row r="23" spans="1:7" x14ac:dyDescent="0.3">
      <c r="A23" s="39" t="s">
        <v>1713</v>
      </c>
      <c r="B23" s="144" t="s">
        <v>90</v>
      </c>
      <c r="C23" s="142"/>
      <c r="D23" s="142"/>
      <c r="F23" s="39"/>
      <c r="G23" s="39"/>
    </row>
    <row r="24" spans="1:7" ht="18" x14ac:dyDescent="0.3">
      <c r="A24" s="33"/>
      <c r="B24" s="306" t="s">
        <v>1161</v>
      </c>
      <c r="C24" s="306"/>
      <c r="D24" s="33"/>
      <c r="E24" s="33"/>
      <c r="F24" s="33"/>
      <c r="G24" s="33"/>
    </row>
    <row r="25" spans="1:7" x14ac:dyDescent="0.3">
      <c r="A25" s="41"/>
      <c r="B25" s="41" t="s">
        <v>1175</v>
      </c>
      <c r="C25" s="41" t="s">
        <v>58</v>
      </c>
      <c r="D25" s="41"/>
      <c r="E25" s="41"/>
      <c r="F25" s="41" t="s">
        <v>1176</v>
      </c>
      <c r="G25" s="41"/>
    </row>
    <row r="26" spans="1:7" x14ac:dyDescent="0.3">
      <c r="A26" s="22" t="s">
        <v>1177</v>
      </c>
      <c r="B26" s="22" t="s">
        <v>399</v>
      </c>
      <c r="C26" s="130" t="s">
        <v>770</v>
      </c>
      <c r="D26" s="96"/>
      <c r="E26" s="22"/>
      <c r="F26" s="102" t="str">
        <f>IF($C$29=0,"",IF(C26="[For completion]","",C26/$C$29))</f>
        <v/>
      </c>
    </row>
    <row r="27" spans="1:7" x14ac:dyDescent="0.3">
      <c r="A27" s="22" t="s">
        <v>1178</v>
      </c>
      <c r="B27" s="22" t="s">
        <v>401</v>
      </c>
      <c r="C27" s="130" t="s">
        <v>767</v>
      </c>
      <c r="D27" s="96"/>
      <c r="E27" s="22"/>
      <c r="F27" s="102" t="str">
        <f>IF($C$29=0,"",IF(C27="[For completion]","",C27/$C$29))</f>
        <v/>
      </c>
    </row>
    <row r="28" spans="1:7" x14ac:dyDescent="0.3">
      <c r="A28" s="22" t="s">
        <v>1179</v>
      </c>
      <c r="B28" s="22" t="s">
        <v>86</v>
      </c>
      <c r="C28" s="130" t="s">
        <v>767</v>
      </c>
      <c r="D28" s="96"/>
      <c r="E28" s="22"/>
      <c r="F28" s="102" t="str">
        <f>IF($C$29=0,"",IF(C28="[For completion]","",C28/$C$29))</f>
        <v/>
      </c>
    </row>
    <row r="29" spans="1:7" x14ac:dyDescent="0.3">
      <c r="A29" s="22" t="s">
        <v>1180</v>
      </c>
      <c r="B29" s="86" t="s">
        <v>88</v>
      </c>
      <c r="C29" s="96">
        <f>SUM(C26:C28)</f>
        <v>0</v>
      </c>
      <c r="D29" s="22"/>
      <c r="E29" s="22"/>
      <c r="F29" s="93">
        <f>SUM(F26:F28)</f>
        <v>0</v>
      </c>
    </row>
    <row r="30" spans="1:7" x14ac:dyDescent="0.3">
      <c r="A30" s="22" t="s">
        <v>1181</v>
      </c>
      <c r="B30" s="50" t="s">
        <v>946</v>
      </c>
      <c r="C30" s="130"/>
      <c r="D30" s="22"/>
      <c r="E30" s="22"/>
      <c r="F30" s="102" t="str">
        <f>IF($C$29=0,"",IF(C30="[For completion]","",C30/$C$29))</f>
        <v/>
      </c>
    </row>
    <row r="31" spans="1:7" x14ac:dyDescent="0.3">
      <c r="A31" s="22" t="s">
        <v>1182</v>
      </c>
      <c r="B31" s="50" t="s">
        <v>1714</v>
      </c>
      <c r="C31" s="130"/>
      <c r="D31" s="22"/>
      <c r="E31" s="22"/>
      <c r="F31" s="102" t="str">
        <f t="shared" ref="F31:F38" si="0">IF($C$29=0,"",IF(C31="[For completion]","",C31/$C$29))</f>
        <v/>
      </c>
      <c r="G31" s="28"/>
    </row>
    <row r="32" spans="1:7" x14ac:dyDescent="0.3">
      <c r="A32" s="22" t="s">
        <v>1183</v>
      </c>
      <c r="B32" s="50" t="s">
        <v>1715</v>
      </c>
      <c r="C32" s="130"/>
      <c r="D32" s="22"/>
      <c r="E32" s="22"/>
      <c r="F32" s="102" t="str">
        <f>IF($C$29=0,"",IF(C32="[For completion]","",C32/$C$29))</f>
        <v/>
      </c>
      <c r="G32" s="28"/>
    </row>
    <row r="33" spans="1:7" x14ac:dyDescent="0.3">
      <c r="A33" s="22" t="s">
        <v>1184</v>
      </c>
      <c r="B33" s="50" t="s">
        <v>1716</v>
      </c>
      <c r="C33" s="130"/>
      <c r="D33" s="22"/>
      <c r="E33" s="22"/>
      <c r="F33" s="102" t="str">
        <f t="shared" si="0"/>
        <v/>
      </c>
      <c r="G33" s="28"/>
    </row>
    <row r="34" spans="1:7" x14ac:dyDescent="0.3">
      <c r="A34" s="22" t="s">
        <v>1185</v>
      </c>
      <c r="B34" s="50" t="s">
        <v>1492</v>
      </c>
      <c r="C34" s="130"/>
      <c r="D34" s="22"/>
      <c r="E34" s="22"/>
      <c r="F34" s="102" t="str">
        <f t="shared" si="0"/>
        <v/>
      </c>
      <c r="G34" s="28"/>
    </row>
    <row r="35" spans="1:7" x14ac:dyDescent="0.3">
      <c r="A35" s="22" t="s">
        <v>1186</v>
      </c>
      <c r="B35" s="50" t="s">
        <v>1717</v>
      </c>
      <c r="C35" s="130"/>
      <c r="D35" s="22"/>
      <c r="E35" s="22"/>
      <c r="F35" s="102" t="str">
        <f t="shared" si="0"/>
        <v/>
      </c>
      <c r="G35" s="28"/>
    </row>
    <row r="36" spans="1:7" x14ac:dyDescent="0.3">
      <c r="A36" s="22" t="s">
        <v>1187</v>
      </c>
      <c r="B36" s="50" t="s">
        <v>1718</v>
      </c>
      <c r="C36" s="130"/>
      <c r="D36" s="22"/>
      <c r="E36" s="22"/>
      <c r="F36" s="102" t="str">
        <f t="shared" si="0"/>
        <v/>
      </c>
      <c r="G36" s="28"/>
    </row>
    <row r="37" spans="1:7" x14ac:dyDescent="0.3">
      <c r="A37" s="22" t="s">
        <v>1188</v>
      </c>
      <c r="B37" s="50" t="s">
        <v>1719</v>
      </c>
      <c r="C37" s="130"/>
      <c r="D37" s="22"/>
      <c r="E37" s="22"/>
      <c r="F37" s="102" t="str">
        <f t="shared" si="0"/>
        <v/>
      </c>
      <c r="G37" s="28"/>
    </row>
    <row r="38" spans="1:7" x14ac:dyDescent="0.3">
      <c r="A38" s="22" t="s">
        <v>1189</v>
      </c>
      <c r="B38" s="50" t="s">
        <v>1493</v>
      </c>
      <c r="C38" s="130"/>
      <c r="D38" s="22"/>
      <c r="F38" s="102" t="str">
        <f t="shared" si="0"/>
        <v/>
      </c>
      <c r="G38" s="28"/>
    </row>
    <row r="39" spans="1:7" x14ac:dyDescent="0.3">
      <c r="A39" s="22" t="s">
        <v>1190</v>
      </c>
      <c r="B39" s="144" t="s">
        <v>2219</v>
      </c>
      <c r="C39" s="130"/>
      <c r="D39" s="22"/>
      <c r="F39" s="39"/>
      <c r="G39" s="39"/>
    </row>
    <row r="40" spans="1:7" x14ac:dyDescent="0.3">
      <c r="A40" s="22" t="s">
        <v>1191</v>
      </c>
      <c r="B40" s="144" t="s">
        <v>90</v>
      </c>
      <c r="C40" s="143"/>
      <c r="D40" s="51"/>
      <c r="F40" s="39"/>
      <c r="G40" s="39"/>
    </row>
    <row r="41" spans="1:7" x14ac:dyDescent="0.3">
      <c r="A41" s="22" t="s">
        <v>1192</v>
      </c>
      <c r="B41" s="144" t="s">
        <v>90</v>
      </c>
      <c r="C41" s="143"/>
      <c r="D41" s="51"/>
      <c r="E41" s="51"/>
      <c r="F41" s="39"/>
      <c r="G41" s="39"/>
    </row>
    <row r="42" spans="1:7" x14ac:dyDescent="0.3">
      <c r="A42" s="22" t="s">
        <v>1193</v>
      </c>
      <c r="B42" s="144" t="s">
        <v>90</v>
      </c>
      <c r="C42" s="143"/>
      <c r="D42" s="51"/>
      <c r="E42" s="51"/>
      <c r="F42" s="39"/>
      <c r="G42" s="39"/>
    </row>
    <row r="43" spans="1:7" x14ac:dyDescent="0.3">
      <c r="A43" s="22" t="s">
        <v>1194</v>
      </c>
      <c r="B43" s="144" t="s">
        <v>90</v>
      </c>
      <c r="C43" s="143"/>
      <c r="D43" s="51"/>
      <c r="E43" s="51"/>
      <c r="F43" s="39"/>
      <c r="G43" s="39"/>
    </row>
    <row r="44" spans="1:7" x14ac:dyDescent="0.3">
      <c r="A44" s="22" t="s">
        <v>1195</v>
      </c>
      <c r="B44" s="144" t="s">
        <v>90</v>
      </c>
      <c r="C44" s="143"/>
      <c r="D44" s="51"/>
      <c r="E44" s="51"/>
      <c r="F44" s="39"/>
      <c r="G44" s="39"/>
    </row>
    <row r="45" spans="1:7" x14ac:dyDescent="0.3">
      <c r="A45" s="22" t="s">
        <v>1196</v>
      </c>
      <c r="B45" s="144" t="s">
        <v>90</v>
      </c>
      <c r="C45" s="143"/>
      <c r="D45" s="51"/>
      <c r="E45" s="51"/>
      <c r="F45" s="39"/>
      <c r="G45" s="39"/>
    </row>
    <row r="46" spans="1:7" x14ac:dyDescent="0.3">
      <c r="A46" s="22" t="s">
        <v>1197</v>
      </c>
      <c r="B46" s="144" t="s">
        <v>90</v>
      </c>
      <c r="C46" s="143"/>
      <c r="D46" s="51"/>
      <c r="E46" s="51"/>
      <c r="F46" s="39"/>
    </row>
    <row r="47" spans="1:7" x14ac:dyDescent="0.3">
      <c r="A47" s="22" t="s">
        <v>1198</v>
      </c>
      <c r="B47" s="144" t="s">
        <v>90</v>
      </c>
      <c r="C47" s="143"/>
      <c r="D47" s="51"/>
      <c r="E47" s="51"/>
      <c r="F47" s="39"/>
    </row>
    <row r="48" spans="1:7" x14ac:dyDescent="0.3">
      <c r="A48" s="41"/>
      <c r="B48" s="41" t="s">
        <v>416</v>
      </c>
      <c r="C48" s="41" t="s">
        <v>417</v>
      </c>
      <c r="D48" s="41" t="s">
        <v>418</v>
      </c>
      <c r="E48" s="41"/>
      <c r="F48" s="41" t="s">
        <v>1969</v>
      </c>
      <c r="G48" s="41"/>
    </row>
    <row r="49" spans="1:7" x14ac:dyDescent="0.3">
      <c r="A49" s="22" t="s">
        <v>1199</v>
      </c>
      <c r="B49" s="22" t="s">
        <v>1494</v>
      </c>
      <c r="C49" s="146" t="s">
        <v>770</v>
      </c>
      <c r="D49" s="146" t="s">
        <v>767</v>
      </c>
      <c r="E49" s="22"/>
      <c r="F49" s="148" t="s">
        <v>770</v>
      </c>
      <c r="G49" s="39"/>
    </row>
    <row r="50" spans="1:7" x14ac:dyDescent="0.3">
      <c r="A50" s="22" t="s">
        <v>1200</v>
      </c>
      <c r="B50" s="145" t="s">
        <v>423</v>
      </c>
      <c r="C50" s="127"/>
      <c r="D50" s="127"/>
      <c r="E50" s="22"/>
      <c r="F50" s="22"/>
      <c r="G50" s="39"/>
    </row>
    <row r="51" spans="1:7" x14ac:dyDescent="0.3">
      <c r="A51" s="22" t="s">
        <v>1201</v>
      </c>
      <c r="B51" s="145" t="s">
        <v>425</v>
      </c>
      <c r="C51" s="127"/>
      <c r="D51" s="127"/>
      <c r="E51" s="22"/>
      <c r="F51" s="22"/>
      <c r="G51" s="39"/>
    </row>
    <row r="52" spans="1:7" x14ac:dyDescent="0.3">
      <c r="A52" s="22" t="s">
        <v>1202</v>
      </c>
      <c r="B52" s="37"/>
      <c r="C52" s="22"/>
      <c r="D52" s="22"/>
      <c r="E52" s="22"/>
      <c r="F52" s="22"/>
      <c r="G52" s="39"/>
    </row>
    <row r="53" spans="1:7" x14ac:dyDescent="0.3">
      <c r="A53" s="22" t="s">
        <v>1203</v>
      </c>
      <c r="B53" s="37"/>
      <c r="C53" s="22"/>
      <c r="D53" s="22"/>
      <c r="E53" s="22"/>
      <c r="F53" s="22"/>
      <c r="G53" s="39"/>
    </row>
    <row r="54" spans="1:7" x14ac:dyDescent="0.3">
      <c r="A54" s="22" t="s">
        <v>1204</v>
      </c>
      <c r="B54" s="37"/>
      <c r="C54" s="22"/>
      <c r="D54" s="22"/>
      <c r="E54" s="22"/>
      <c r="F54" s="22"/>
      <c r="G54" s="39"/>
    </row>
    <row r="55" spans="1:7" x14ac:dyDescent="0.3">
      <c r="A55" s="22" t="s">
        <v>1205</v>
      </c>
      <c r="B55" s="37"/>
      <c r="C55" s="22"/>
      <c r="D55" s="22"/>
      <c r="E55" s="22"/>
      <c r="F55" s="22"/>
      <c r="G55" s="39"/>
    </row>
    <row r="56" spans="1:7" x14ac:dyDescent="0.3">
      <c r="A56" s="41"/>
      <c r="B56" s="41" t="s">
        <v>428</v>
      </c>
      <c r="C56" s="41" t="s">
        <v>429</v>
      </c>
      <c r="D56" s="41" t="s">
        <v>430</v>
      </c>
      <c r="E56" s="41"/>
      <c r="F56" s="41" t="s">
        <v>1804</v>
      </c>
      <c r="G56" s="41"/>
    </row>
    <row r="57" spans="1:7" x14ac:dyDescent="0.3">
      <c r="A57" s="22" t="s">
        <v>1206</v>
      </c>
      <c r="B57" s="22" t="s">
        <v>432</v>
      </c>
      <c r="C57" s="147" t="s">
        <v>770</v>
      </c>
      <c r="D57" s="147" t="s">
        <v>767</v>
      </c>
      <c r="E57" s="110"/>
      <c r="F57" s="147" t="s">
        <v>770</v>
      </c>
      <c r="G57" s="39"/>
    </row>
    <row r="58" spans="1:7" x14ac:dyDescent="0.3">
      <c r="A58" s="22" t="s">
        <v>1207</v>
      </c>
      <c r="B58" s="22"/>
      <c r="C58" s="93"/>
      <c r="D58" s="93"/>
      <c r="E58" s="110"/>
      <c r="F58" s="93"/>
      <c r="G58" s="39"/>
    </row>
    <row r="59" spans="1:7" x14ac:dyDescent="0.3">
      <c r="A59" s="22" t="s">
        <v>1208</v>
      </c>
      <c r="B59" s="22"/>
      <c r="C59" s="93"/>
      <c r="D59" s="93"/>
      <c r="E59" s="110"/>
      <c r="F59" s="93"/>
      <c r="G59" s="39"/>
    </row>
    <row r="60" spans="1:7" x14ac:dyDescent="0.3">
      <c r="A60" s="22" t="s">
        <v>1209</v>
      </c>
      <c r="B60" s="22"/>
      <c r="C60" s="93"/>
      <c r="D60" s="93"/>
      <c r="E60" s="110"/>
      <c r="F60" s="93"/>
      <c r="G60" s="39"/>
    </row>
    <row r="61" spans="1:7" x14ac:dyDescent="0.3">
      <c r="A61" s="22" t="s">
        <v>1210</v>
      </c>
      <c r="B61" s="22"/>
      <c r="C61" s="93"/>
      <c r="D61" s="93"/>
      <c r="E61" s="110"/>
      <c r="F61" s="93"/>
      <c r="G61" s="39"/>
    </row>
    <row r="62" spans="1:7" x14ac:dyDescent="0.3">
      <c r="A62" s="22" t="s">
        <v>1211</v>
      </c>
      <c r="B62" s="22"/>
      <c r="C62" s="93"/>
      <c r="D62" s="93"/>
      <c r="E62" s="110"/>
      <c r="F62" s="93"/>
      <c r="G62" s="39"/>
    </row>
    <row r="63" spans="1:7" x14ac:dyDescent="0.3">
      <c r="A63" s="22" t="s">
        <v>1212</v>
      </c>
      <c r="B63" s="22"/>
      <c r="C63" s="93"/>
      <c r="D63" s="93"/>
      <c r="E63" s="110"/>
      <c r="F63" s="93"/>
      <c r="G63" s="39"/>
    </row>
    <row r="64" spans="1:7" x14ac:dyDescent="0.3">
      <c r="A64" s="41"/>
      <c r="B64" s="41" t="s">
        <v>439</v>
      </c>
      <c r="C64" s="41" t="s">
        <v>429</v>
      </c>
      <c r="D64" s="41" t="s">
        <v>430</v>
      </c>
      <c r="E64" s="41"/>
      <c r="F64" s="41" t="s">
        <v>1804</v>
      </c>
      <c r="G64" s="41"/>
    </row>
    <row r="65" spans="1:7" x14ac:dyDescent="0.3">
      <c r="A65" s="22" t="s">
        <v>1213</v>
      </c>
      <c r="B65" s="64" t="s">
        <v>441</v>
      </c>
      <c r="C65" s="92">
        <f>SUM(C66:C92)</f>
        <v>0</v>
      </c>
      <c r="D65" s="92">
        <f>SUM(D66:D92)</f>
        <v>0</v>
      </c>
      <c r="E65" s="93"/>
      <c r="F65" s="92">
        <f>SUM(F66:F92)</f>
        <v>0</v>
      </c>
      <c r="G65" s="39"/>
    </row>
    <row r="66" spans="1:7" x14ac:dyDescent="0.3">
      <c r="A66" s="22" t="s">
        <v>1214</v>
      </c>
      <c r="B66" s="22" t="s">
        <v>443</v>
      </c>
      <c r="C66" s="147" t="s">
        <v>770</v>
      </c>
      <c r="D66" s="147" t="s">
        <v>767</v>
      </c>
      <c r="E66" s="93"/>
      <c r="F66" s="147" t="s">
        <v>770</v>
      </c>
      <c r="G66" s="39"/>
    </row>
    <row r="67" spans="1:7" x14ac:dyDescent="0.3">
      <c r="A67" s="22" t="s">
        <v>1215</v>
      </c>
      <c r="B67" s="22" t="s">
        <v>445</v>
      </c>
      <c r="C67" s="147" t="s">
        <v>770</v>
      </c>
      <c r="D67" s="147" t="s">
        <v>767</v>
      </c>
      <c r="E67" s="93"/>
      <c r="F67" s="147" t="s">
        <v>770</v>
      </c>
      <c r="G67" s="39"/>
    </row>
    <row r="68" spans="1:7" x14ac:dyDescent="0.3">
      <c r="A68" s="22" t="s">
        <v>1216</v>
      </c>
      <c r="B68" s="22" t="s">
        <v>447</v>
      </c>
      <c r="C68" s="147" t="s">
        <v>770</v>
      </c>
      <c r="D68" s="147" t="s">
        <v>767</v>
      </c>
      <c r="E68" s="93"/>
      <c r="F68" s="147" t="s">
        <v>770</v>
      </c>
      <c r="G68" s="39"/>
    </row>
    <row r="69" spans="1:7" x14ac:dyDescent="0.3">
      <c r="A69" s="22" t="s">
        <v>1217</v>
      </c>
      <c r="B69" s="22" t="s">
        <v>449</v>
      </c>
      <c r="C69" s="147" t="s">
        <v>770</v>
      </c>
      <c r="D69" s="147" t="s">
        <v>767</v>
      </c>
      <c r="E69" s="93"/>
      <c r="F69" s="147" t="s">
        <v>770</v>
      </c>
      <c r="G69" s="39"/>
    </row>
    <row r="70" spans="1:7" x14ac:dyDescent="0.3">
      <c r="A70" s="22" t="s">
        <v>1218</v>
      </c>
      <c r="B70" s="22" t="s">
        <v>451</v>
      </c>
      <c r="C70" s="147" t="s">
        <v>770</v>
      </c>
      <c r="D70" s="147" t="s">
        <v>767</v>
      </c>
      <c r="E70" s="93"/>
      <c r="F70" s="147" t="s">
        <v>770</v>
      </c>
      <c r="G70" s="39"/>
    </row>
    <row r="71" spans="1:7" x14ac:dyDescent="0.3">
      <c r="A71" s="22" t="s">
        <v>1219</v>
      </c>
      <c r="B71" s="22" t="s">
        <v>1805</v>
      </c>
      <c r="C71" s="147" t="s">
        <v>770</v>
      </c>
      <c r="D71" s="147" t="s">
        <v>767</v>
      </c>
      <c r="E71" s="93"/>
      <c r="F71" s="147" t="s">
        <v>770</v>
      </c>
      <c r="G71" s="39"/>
    </row>
    <row r="72" spans="1:7" x14ac:dyDescent="0.3">
      <c r="A72" s="22" t="s">
        <v>1220</v>
      </c>
      <c r="B72" s="22" t="s">
        <v>454</v>
      </c>
      <c r="C72" s="147" t="s">
        <v>770</v>
      </c>
      <c r="D72" s="147" t="s">
        <v>767</v>
      </c>
      <c r="E72" s="93"/>
      <c r="F72" s="147" t="s">
        <v>770</v>
      </c>
      <c r="G72" s="39"/>
    </row>
    <row r="73" spans="1:7" x14ac:dyDescent="0.3">
      <c r="A73" s="22" t="s">
        <v>1221</v>
      </c>
      <c r="B73" s="22" t="s">
        <v>456</v>
      </c>
      <c r="C73" s="147" t="s">
        <v>770</v>
      </c>
      <c r="D73" s="147" t="s">
        <v>767</v>
      </c>
      <c r="E73" s="93"/>
      <c r="F73" s="147" t="s">
        <v>770</v>
      </c>
      <c r="G73" s="39"/>
    </row>
    <row r="74" spans="1:7" x14ac:dyDescent="0.3">
      <c r="A74" s="22" t="s">
        <v>1222</v>
      </c>
      <c r="B74" s="22" t="s">
        <v>458</v>
      </c>
      <c r="C74" s="147" t="s">
        <v>770</v>
      </c>
      <c r="D74" s="147" t="s">
        <v>767</v>
      </c>
      <c r="E74" s="93"/>
      <c r="F74" s="147" t="s">
        <v>770</v>
      </c>
      <c r="G74" s="39"/>
    </row>
    <row r="75" spans="1:7" x14ac:dyDescent="0.3">
      <c r="A75" s="22" t="s">
        <v>1223</v>
      </c>
      <c r="B75" s="22" t="s">
        <v>460</v>
      </c>
      <c r="C75" s="147" t="s">
        <v>770</v>
      </c>
      <c r="D75" s="147" t="s">
        <v>767</v>
      </c>
      <c r="E75" s="93"/>
      <c r="F75" s="147" t="s">
        <v>770</v>
      </c>
      <c r="G75" s="39"/>
    </row>
    <row r="76" spans="1:7" x14ac:dyDescent="0.3">
      <c r="A76" s="22" t="s">
        <v>1224</v>
      </c>
      <c r="B76" s="22" t="s">
        <v>462</v>
      </c>
      <c r="C76" s="147" t="s">
        <v>770</v>
      </c>
      <c r="D76" s="147" t="s">
        <v>767</v>
      </c>
      <c r="E76" s="93"/>
      <c r="F76" s="147" t="s">
        <v>770</v>
      </c>
      <c r="G76" s="39"/>
    </row>
    <row r="77" spans="1:7" x14ac:dyDescent="0.3">
      <c r="A77" s="22" t="s">
        <v>1225</v>
      </c>
      <c r="B77" s="22" t="s">
        <v>464</v>
      </c>
      <c r="C77" s="147" t="s">
        <v>770</v>
      </c>
      <c r="D77" s="147" t="s">
        <v>767</v>
      </c>
      <c r="E77" s="93"/>
      <c r="F77" s="147" t="s">
        <v>770</v>
      </c>
      <c r="G77" s="39"/>
    </row>
    <row r="78" spans="1:7" x14ac:dyDescent="0.3">
      <c r="A78" s="22" t="s">
        <v>1226</v>
      </c>
      <c r="B78" s="22" t="s">
        <v>466</v>
      </c>
      <c r="C78" s="147" t="s">
        <v>770</v>
      </c>
      <c r="D78" s="147" t="s">
        <v>767</v>
      </c>
      <c r="E78" s="93"/>
      <c r="F78" s="147" t="s">
        <v>770</v>
      </c>
      <c r="G78" s="39"/>
    </row>
    <row r="79" spans="1:7" x14ac:dyDescent="0.3">
      <c r="A79" s="22" t="s">
        <v>1227</v>
      </c>
      <c r="B79" s="22" t="s">
        <v>468</v>
      </c>
      <c r="C79" s="147" t="s">
        <v>770</v>
      </c>
      <c r="D79" s="147" t="s">
        <v>767</v>
      </c>
      <c r="E79" s="93"/>
      <c r="F79" s="147" t="s">
        <v>770</v>
      </c>
      <c r="G79" s="39"/>
    </row>
    <row r="80" spans="1:7" x14ac:dyDescent="0.3">
      <c r="A80" s="22" t="s">
        <v>1228</v>
      </c>
      <c r="B80" s="22" t="s">
        <v>470</v>
      </c>
      <c r="C80" s="147" t="s">
        <v>770</v>
      </c>
      <c r="D80" s="147" t="s">
        <v>767</v>
      </c>
      <c r="E80" s="93"/>
      <c r="F80" s="147" t="s">
        <v>770</v>
      </c>
      <c r="G80" s="39"/>
    </row>
    <row r="81" spans="1:7" x14ac:dyDescent="0.3">
      <c r="A81" s="22" t="s">
        <v>1229</v>
      </c>
      <c r="B81" s="22" t="s">
        <v>3</v>
      </c>
      <c r="C81" s="147" t="s">
        <v>770</v>
      </c>
      <c r="D81" s="147" t="s">
        <v>767</v>
      </c>
      <c r="E81" s="93"/>
      <c r="F81" s="147" t="s">
        <v>770</v>
      </c>
      <c r="G81" s="39"/>
    </row>
    <row r="82" spans="1:7" x14ac:dyDescent="0.3">
      <c r="A82" s="22" t="s">
        <v>1230</v>
      </c>
      <c r="B82" s="22" t="s">
        <v>473</v>
      </c>
      <c r="C82" s="147" t="s">
        <v>770</v>
      </c>
      <c r="D82" s="147" t="s">
        <v>767</v>
      </c>
      <c r="E82" s="93"/>
      <c r="F82" s="147" t="s">
        <v>770</v>
      </c>
      <c r="G82" s="39"/>
    </row>
    <row r="83" spans="1:7" x14ac:dyDescent="0.3">
      <c r="A83" s="22" t="s">
        <v>1231</v>
      </c>
      <c r="B83" s="22" t="s">
        <v>475</v>
      </c>
      <c r="C83" s="147" t="s">
        <v>770</v>
      </c>
      <c r="D83" s="147" t="s">
        <v>767</v>
      </c>
      <c r="E83" s="93"/>
      <c r="F83" s="147" t="s">
        <v>770</v>
      </c>
      <c r="G83" s="39"/>
    </row>
    <row r="84" spans="1:7" x14ac:dyDescent="0.3">
      <c r="A84" s="22" t="s">
        <v>1232</v>
      </c>
      <c r="B84" s="22" t="s">
        <v>477</v>
      </c>
      <c r="C84" s="147" t="s">
        <v>770</v>
      </c>
      <c r="D84" s="147" t="s">
        <v>767</v>
      </c>
      <c r="E84" s="93"/>
      <c r="F84" s="147" t="s">
        <v>770</v>
      </c>
      <c r="G84" s="39"/>
    </row>
    <row r="85" spans="1:7" x14ac:dyDescent="0.3">
      <c r="A85" s="22" t="s">
        <v>1233</v>
      </c>
      <c r="B85" s="22" t="s">
        <v>479</v>
      </c>
      <c r="C85" s="147" t="s">
        <v>770</v>
      </c>
      <c r="D85" s="147" t="s">
        <v>767</v>
      </c>
      <c r="E85" s="93"/>
      <c r="F85" s="147" t="s">
        <v>770</v>
      </c>
      <c r="G85" s="39"/>
    </row>
    <row r="86" spans="1:7" x14ac:dyDescent="0.3">
      <c r="A86" s="22" t="s">
        <v>1234</v>
      </c>
      <c r="B86" s="22" t="s">
        <v>481</v>
      </c>
      <c r="C86" s="147" t="s">
        <v>770</v>
      </c>
      <c r="D86" s="147" t="s">
        <v>767</v>
      </c>
      <c r="E86" s="93"/>
      <c r="F86" s="147" t="s">
        <v>770</v>
      </c>
      <c r="G86" s="39"/>
    </row>
    <row r="87" spans="1:7" x14ac:dyDescent="0.3">
      <c r="A87" s="22" t="s">
        <v>1235</v>
      </c>
      <c r="B87" s="22" t="s">
        <v>483</v>
      </c>
      <c r="C87" s="147" t="s">
        <v>770</v>
      </c>
      <c r="D87" s="147" t="s">
        <v>767</v>
      </c>
      <c r="E87" s="93"/>
      <c r="F87" s="147" t="s">
        <v>770</v>
      </c>
      <c r="G87" s="39"/>
    </row>
    <row r="88" spans="1:7" x14ac:dyDescent="0.3">
      <c r="A88" s="22" t="s">
        <v>1236</v>
      </c>
      <c r="B88" s="22" t="s">
        <v>485</v>
      </c>
      <c r="C88" s="147" t="s">
        <v>770</v>
      </c>
      <c r="D88" s="147" t="s">
        <v>767</v>
      </c>
      <c r="E88" s="93"/>
      <c r="F88" s="147" t="s">
        <v>770</v>
      </c>
      <c r="G88" s="39"/>
    </row>
    <row r="89" spans="1:7" x14ac:dyDescent="0.3">
      <c r="A89" s="22" t="s">
        <v>1237</v>
      </c>
      <c r="B89" s="22" t="s">
        <v>487</v>
      </c>
      <c r="C89" s="147" t="s">
        <v>770</v>
      </c>
      <c r="D89" s="147" t="s">
        <v>767</v>
      </c>
      <c r="E89" s="93"/>
      <c r="F89" s="147" t="s">
        <v>770</v>
      </c>
      <c r="G89" s="39"/>
    </row>
    <row r="90" spans="1:7" x14ac:dyDescent="0.3">
      <c r="A90" s="22" t="s">
        <v>1238</v>
      </c>
      <c r="B90" s="22" t="s">
        <v>489</v>
      </c>
      <c r="C90" s="147" t="s">
        <v>770</v>
      </c>
      <c r="D90" s="147" t="s">
        <v>767</v>
      </c>
      <c r="E90" s="93"/>
      <c r="F90" s="147" t="s">
        <v>770</v>
      </c>
      <c r="G90" s="39"/>
    </row>
    <row r="91" spans="1:7" x14ac:dyDescent="0.3">
      <c r="A91" s="22" t="s">
        <v>1239</v>
      </c>
      <c r="B91" s="22" t="s">
        <v>491</v>
      </c>
      <c r="C91" s="147" t="s">
        <v>770</v>
      </c>
      <c r="D91" s="147" t="s">
        <v>767</v>
      </c>
      <c r="E91" s="93"/>
      <c r="F91" s="147" t="s">
        <v>770</v>
      </c>
      <c r="G91" s="39"/>
    </row>
    <row r="92" spans="1:7" x14ac:dyDescent="0.3">
      <c r="A92" s="22" t="s">
        <v>1240</v>
      </c>
      <c r="B92" s="22" t="s">
        <v>6</v>
      </c>
      <c r="C92" s="147" t="s">
        <v>770</v>
      </c>
      <c r="D92" s="147" t="s">
        <v>767</v>
      </c>
      <c r="E92" s="93"/>
      <c r="F92" s="147" t="s">
        <v>770</v>
      </c>
      <c r="G92" s="39"/>
    </row>
    <row r="93" spans="1:7" x14ac:dyDescent="0.3">
      <c r="A93" s="22" t="s">
        <v>1241</v>
      </c>
      <c r="B93" s="64" t="s">
        <v>256</v>
      </c>
      <c r="C93" s="92">
        <f>SUM(C94:C96)</f>
        <v>0</v>
      </c>
      <c r="D93" s="92">
        <f>SUM(D94:D96)</f>
        <v>0</v>
      </c>
      <c r="E93" s="92"/>
      <c r="F93" s="92">
        <f>SUM(F94:F96)</f>
        <v>0</v>
      </c>
      <c r="G93" s="39"/>
    </row>
    <row r="94" spans="1:7" x14ac:dyDescent="0.3">
      <c r="A94" s="22" t="s">
        <v>1242</v>
      </c>
      <c r="B94" s="22" t="s">
        <v>497</v>
      </c>
      <c r="C94" s="147" t="s">
        <v>770</v>
      </c>
      <c r="D94" s="147" t="s">
        <v>767</v>
      </c>
      <c r="E94" s="93"/>
      <c r="F94" s="147" t="s">
        <v>770</v>
      </c>
      <c r="G94" s="39"/>
    </row>
    <row r="95" spans="1:7" x14ac:dyDescent="0.3">
      <c r="A95" s="22" t="s">
        <v>1243</v>
      </c>
      <c r="B95" s="22" t="s">
        <v>499</v>
      </c>
      <c r="C95" s="147" t="s">
        <v>770</v>
      </c>
      <c r="D95" s="147" t="s">
        <v>767</v>
      </c>
      <c r="E95" s="93"/>
      <c r="F95" s="147" t="s">
        <v>770</v>
      </c>
      <c r="G95" s="39"/>
    </row>
    <row r="96" spans="1:7" x14ac:dyDescent="0.3">
      <c r="A96" s="22" t="s">
        <v>1244</v>
      </c>
      <c r="B96" s="22" t="s">
        <v>2</v>
      </c>
      <c r="C96" s="147" t="s">
        <v>770</v>
      </c>
      <c r="D96" s="147" t="s">
        <v>767</v>
      </c>
      <c r="E96" s="93"/>
      <c r="F96" s="147" t="s">
        <v>770</v>
      </c>
      <c r="G96" s="39"/>
    </row>
    <row r="97" spans="1:7" x14ac:dyDescent="0.3">
      <c r="A97" s="22" t="s">
        <v>1245</v>
      </c>
      <c r="B97" s="64" t="s">
        <v>86</v>
      </c>
      <c r="C97" s="92">
        <f>SUM(C98:C108)</f>
        <v>0</v>
      </c>
      <c r="D97" s="92">
        <f>SUM(D98:D108)</f>
        <v>0</v>
      </c>
      <c r="E97" s="92"/>
      <c r="F97" s="92">
        <f>SUM(F98:F108)</f>
        <v>0</v>
      </c>
      <c r="G97" s="39"/>
    </row>
    <row r="98" spans="1:7" x14ac:dyDescent="0.3">
      <c r="A98" s="22" t="s">
        <v>1246</v>
      </c>
      <c r="B98" s="39" t="s">
        <v>258</v>
      </c>
      <c r="C98" s="147" t="s">
        <v>770</v>
      </c>
      <c r="D98" s="147" t="s">
        <v>767</v>
      </c>
      <c r="E98" s="93"/>
      <c r="F98" s="147" t="s">
        <v>770</v>
      </c>
      <c r="G98" s="39"/>
    </row>
    <row r="99" spans="1:7" x14ac:dyDescent="0.3">
      <c r="A99" s="22" t="s">
        <v>1247</v>
      </c>
      <c r="B99" s="22" t="s">
        <v>494</v>
      </c>
      <c r="C99" s="147" t="s">
        <v>770</v>
      </c>
      <c r="D99" s="147" t="s">
        <v>767</v>
      </c>
      <c r="E99" s="93"/>
      <c r="F99" s="147" t="s">
        <v>770</v>
      </c>
      <c r="G99" s="39"/>
    </row>
    <row r="100" spans="1:7" x14ac:dyDescent="0.3">
      <c r="A100" s="22" t="s">
        <v>1248</v>
      </c>
      <c r="B100" s="39" t="s">
        <v>260</v>
      </c>
      <c r="C100" s="147" t="s">
        <v>770</v>
      </c>
      <c r="D100" s="147" t="s">
        <v>767</v>
      </c>
      <c r="E100" s="93"/>
      <c r="F100" s="147" t="s">
        <v>770</v>
      </c>
      <c r="G100" s="39"/>
    </row>
    <row r="101" spans="1:7" x14ac:dyDescent="0.3">
      <c r="A101" s="22" t="s">
        <v>1249</v>
      </c>
      <c r="B101" s="39" t="s">
        <v>262</v>
      </c>
      <c r="C101" s="147" t="s">
        <v>770</v>
      </c>
      <c r="D101" s="147" t="s">
        <v>767</v>
      </c>
      <c r="E101" s="93"/>
      <c r="F101" s="147" t="s">
        <v>770</v>
      </c>
      <c r="G101" s="39"/>
    </row>
    <row r="102" spans="1:7" x14ac:dyDescent="0.3">
      <c r="A102" s="22" t="s">
        <v>1250</v>
      </c>
      <c r="B102" s="39" t="s">
        <v>12</v>
      </c>
      <c r="C102" s="147" t="s">
        <v>770</v>
      </c>
      <c r="D102" s="147" t="s">
        <v>767</v>
      </c>
      <c r="E102" s="93"/>
      <c r="F102" s="147" t="s">
        <v>770</v>
      </c>
      <c r="G102" s="39"/>
    </row>
    <row r="103" spans="1:7" x14ac:dyDescent="0.3">
      <c r="A103" s="22" t="s">
        <v>1251</v>
      </c>
      <c r="B103" s="39" t="s">
        <v>265</v>
      </c>
      <c r="C103" s="147" t="s">
        <v>770</v>
      </c>
      <c r="D103" s="147" t="s">
        <v>767</v>
      </c>
      <c r="E103" s="93"/>
      <c r="F103" s="147" t="s">
        <v>770</v>
      </c>
      <c r="G103" s="39"/>
    </row>
    <row r="104" spans="1:7" x14ac:dyDescent="0.3">
      <c r="A104" s="22" t="s">
        <v>1252</v>
      </c>
      <c r="B104" s="39" t="s">
        <v>267</v>
      </c>
      <c r="C104" s="147" t="s">
        <v>770</v>
      </c>
      <c r="D104" s="147" t="s">
        <v>767</v>
      </c>
      <c r="E104" s="93"/>
      <c r="F104" s="147" t="s">
        <v>770</v>
      </c>
      <c r="G104" s="39"/>
    </row>
    <row r="105" spans="1:7" x14ac:dyDescent="0.3">
      <c r="A105" s="22" t="s">
        <v>1253</v>
      </c>
      <c r="B105" s="39" t="s">
        <v>269</v>
      </c>
      <c r="C105" s="147" t="s">
        <v>770</v>
      </c>
      <c r="D105" s="147" t="s">
        <v>767</v>
      </c>
      <c r="E105" s="93"/>
      <c r="F105" s="147" t="s">
        <v>770</v>
      </c>
      <c r="G105" s="39"/>
    </row>
    <row r="106" spans="1:7" x14ac:dyDescent="0.3">
      <c r="A106" s="22" t="s">
        <v>1254</v>
      </c>
      <c r="B106" s="39" t="s">
        <v>271</v>
      </c>
      <c r="C106" s="147" t="s">
        <v>770</v>
      </c>
      <c r="D106" s="147" t="s">
        <v>767</v>
      </c>
      <c r="E106" s="93"/>
      <c r="F106" s="147" t="s">
        <v>770</v>
      </c>
      <c r="G106" s="39"/>
    </row>
    <row r="107" spans="1:7" x14ac:dyDescent="0.3">
      <c r="A107" s="22" t="s">
        <v>1255</v>
      </c>
      <c r="B107" s="39" t="s">
        <v>273</v>
      </c>
      <c r="C107" s="147" t="s">
        <v>770</v>
      </c>
      <c r="D107" s="147" t="s">
        <v>767</v>
      </c>
      <c r="E107" s="93"/>
      <c r="F107" s="147" t="s">
        <v>770</v>
      </c>
      <c r="G107" s="39"/>
    </row>
    <row r="108" spans="1:7" x14ac:dyDescent="0.3">
      <c r="A108" s="22" t="s">
        <v>1256</v>
      </c>
      <c r="B108" s="39" t="s">
        <v>86</v>
      </c>
      <c r="C108" s="147" t="s">
        <v>770</v>
      </c>
      <c r="D108" s="147" t="s">
        <v>767</v>
      </c>
      <c r="E108" s="93"/>
      <c r="F108" s="147" t="s">
        <v>770</v>
      </c>
      <c r="G108" s="39"/>
    </row>
    <row r="109" spans="1:7" x14ac:dyDescent="0.3">
      <c r="A109" s="22" t="s">
        <v>1528</v>
      </c>
      <c r="B109" s="144" t="s">
        <v>90</v>
      </c>
      <c r="C109" s="147"/>
      <c r="D109" s="147"/>
      <c r="E109" s="93"/>
      <c r="F109" s="147"/>
      <c r="G109" s="39"/>
    </row>
    <row r="110" spans="1:7" x14ac:dyDescent="0.3">
      <c r="A110" s="22" t="s">
        <v>1529</v>
      </c>
      <c r="B110" s="144" t="s">
        <v>90</v>
      </c>
      <c r="C110" s="147"/>
      <c r="D110" s="147"/>
      <c r="E110" s="93"/>
      <c r="F110" s="147"/>
      <c r="G110" s="39"/>
    </row>
    <row r="111" spans="1:7" x14ac:dyDescent="0.3">
      <c r="A111" s="22" t="s">
        <v>1530</v>
      </c>
      <c r="B111" s="144" t="s">
        <v>90</v>
      </c>
      <c r="C111" s="147"/>
      <c r="D111" s="147"/>
      <c r="E111" s="93"/>
      <c r="F111" s="147"/>
      <c r="G111" s="39"/>
    </row>
    <row r="112" spans="1:7" x14ac:dyDescent="0.3">
      <c r="A112" s="22" t="s">
        <v>1531</v>
      </c>
      <c r="B112" s="144" t="s">
        <v>90</v>
      </c>
      <c r="C112" s="147"/>
      <c r="D112" s="147"/>
      <c r="E112" s="93"/>
      <c r="F112" s="147"/>
      <c r="G112" s="39"/>
    </row>
    <row r="113" spans="1:7" x14ac:dyDescent="0.3">
      <c r="A113" s="22" t="s">
        <v>1532</v>
      </c>
      <c r="B113" s="144" t="s">
        <v>90</v>
      </c>
      <c r="C113" s="147"/>
      <c r="D113" s="147"/>
      <c r="E113" s="93"/>
      <c r="F113" s="147"/>
      <c r="G113" s="39"/>
    </row>
    <row r="114" spans="1:7" x14ac:dyDescent="0.3">
      <c r="A114" s="22" t="s">
        <v>1533</v>
      </c>
      <c r="B114" s="144" t="s">
        <v>90</v>
      </c>
      <c r="C114" s="147"/>
      <c r="D114" s="147"/>
      <c r="E114" s="93"/>
      <c r="F114" s="147"/>
      <c r="G114" s="39"/>
    </row>
    <row r="115" spans="1:7" x14ac:dyDescent="0.3">
      <c r="A115" s="22" t="s">
        <v>1534</v>
      </c>
      <c r="B115" s="144" t="s">
        <v>90</v>
      </c>
      <c r="C115" s="147"/>
      <c r="D115" s="147"/>
      <c r="E115" s="93"/>
      <c r="F115" s="147"/>
      <c r="G115" s="39"/>
    </row>
    <row r="116" spans="1:7" x14ac:dyDescent="0.3">
      <c r="A116" s="22" t="s">
        <v>1535</v>
      </c>
      <c r="B116" s="144" t="s">
        <v>90</v>
      </c>
      <c r="C116" s="147"/>
      <c r="D116" s="147"/>
      <c r="E116" s="93"/>
      <c r="F116" s="147"/>
      <c r="G116" s="39"/>
    </row>
    <row r="117" spans="1:7" x14ac:dyDescent="0.3">
      <c r="A117" s="22" t="s">
        <v>1536</v>
      </c>
      <c r="B117" s="144" t="s">
        <v>90</v>
      </c>
      <c r="C117" s="147"/>
      <c r="D117" s="147"/>
      <c r="E117" s="93"/>
      <c r="F117" s="147"/>
      <c r="G117" s="39"/>
    </row>
    <row r="118" spans="1:7" x14ac:dyDescent="0.3">
      <c r="A118" s="22" t="s">
        <v>1537</v>
      </c>
      <c r="B118" s="144" t="s">
        <v>90</v>
      </c>
      <c r="C118" s="147"/>
      <c r="D118" s="147"/>
      <c r="E118" s="93"/>
      <c r="F118" s="147"/>
      <c r="G118" s="39"/>
    </row>
    <row r="119" spans="1:7" x14ac:dyDescent="0.3">
      <c r="A119" s="41"/>
      <c r="B119" s="41" t="s">
        <v>1100</v>
      </c>
      <c r="C119" s="41" t="s">
        <v>429</v>
      </c>
      <c r="D119" s="41" t="s">
        <v>430</v>
      </c>
      <c r="E119" s="41"/>
      <c r="F119" s="41" t="s">
        <v>397</v>
      </c>
      <c r="G119" s="41"/>
    </row>
    <row r="120" spans="1:7" x14ac:dyDescent="0.3">
      <c r="A120" s="22" t="s">
        <v>1257</v>
      </c>
      <c r="B120" s="142" t="s">
        <v>522</v>
      </c>
      <c r="C120" s="147" t="s">
        <v>770</v>
      </c>
      <c r="D120" s="147" t="s">
        <v>767</v>
      </c>
      <c r="E120" s="93"/>
      <c r="F120" s="147" t="s">
        <v>770</v>
      </c>
      <c r="G120" s="39"/>
    </row>
    <row r="121" spans="1:7" x14ac:dyDescent="0.3">
      <c r="A121" s="22" t="s">
        <v>1258</v>
      </c>
      <c r="B121" s="142" t="s">
        <v>522</v>
      </c>
      <c r="C121" s="147" t="s">
        <v>770</v>
      </c>
      <c r="D121" s="147" t="s">
        <v>767</v>
      </c>
      <c r="E121" s="93"/>
      <c r="F121" s="147" t="s">
        <v>770</v>
      </c>
      <c r="G121" s="39"/>
    </row>
    <row r="122" spans="1:7" x14ac:dyDescent="0.3">
      <c r="A122" s="22" t="s">
        <v>1259</v>
      </c>
      <c r="B122" s="142" t="s">
        <v>522</v>
      </c>
      <c r="C122" s="147" t="s">
        <v>770</v>
      </c>
      <c r="D122" s="147" t="s">
        <v>767</v>
      </c>
      <c r="E122" s="93"/>
      <c r="F122" s="147" t="s">
        <v>770</v>
      </c>
      <c r="G122" s="39"/>
    </row>
    <row r="123" spans="1:7" x14ac:dyDescent="0.3">
      <c r="A123" s="22" t="s">
        <v>1260</v>
      </c>
      <c r="B123" s="142" t="s">
        <v>522</v>
      </c>
      <c r="C123" s="147" t="s">
        <v>770</v>
      </c>
      <c r="D123" s="147" t="s">
        <v>767</v>
      </c>
      <c r="E123" s="93"/>
      <c r="F123" s="147" t="s">
        <v>770</v>
      </c>
      <c r="G123" s="39"/>
    </row>
    <row r="124" spans="1:7" x14ac:dyDescent="0.3">
      <c r="A124" s="22" t="s">
        <v>1261</v>
      </c>
      <c r="B124" s="142" t="s">
        <v>522</v>
      </c>
      <c r="C124" s="147" t="s">
        <v>770</v>
      </c>
      <c r="D124" s="147" t="s">
        <v>767</v>
      </c>
      <c r="E124" s="93"/>
      <c r="F124" s="147" t="s">
        <v>770</v>
      </c>
      <c r="G124" s="39"/>
    </row>
    <row r="125" spans="1:7" x14ac:dyDescent="0.3">
      <c r="A125" s="22" t="s">
        <v>1262</v>
      </c>
      <c r="B125" s="142" t="s">
        <v>522</v>
      </c>
      <c r="C125" s="147" t="s">
        <v>770</v>
      </c>
      <c r="D125" s="147" t="s">
        <v>767</v>
      </c>
      <c r="E125" s="93"/>
      <c r="F125" s="147" t="s">
        <v>770</v>
      </c>
      <c r="G125" s="39"/>
    </row>
    <row r="126" spans="1:7" x14ac:dyDescent="0.3">
      <c r="A126" s="22" t="s">
        <v>1263</v>
      </c>
      <c r="B126" s="142" t="s">
        <v>522</v>
      </c>
      <c r="C126" s="147" t="s">
        <v>770</v>
      </c>
      <c r="D126" s="147" t="s">
        <v>767</v>
      </c>
      <c r="E126" s="93"/>
      <c r="F126" s="147" t="s">
        <v>770</v>
      </c>
      <c r="G126" s="39"/>
    </row>
    <row r="127" spans="1:7" x14ac:dyDescent="0.3">
      <c r="A127" s="22" t="s">
        <v>1264</v>
      </c>
      <c r="B127" s="142" t="s">
        <v>522</v>
      </c>
      <c r="C127" s="147" t="s">
        <v>770</v>
      </c>
      <c r="D127" s="147" t="s">
        <v>767</v>
      </c>
      <c r="E127" s="93"/>
      <c r="F127" s="147" t="s">
        <v>770</v>
      </c>
      <c r="G127" s="39"/>
    </row>
    <row r="128" spans="1:7" x14ac:dyDescent="0.3">
      <c r="A128" s="22" t="s">
        <v>1265</v>
      </c>
      <c r="B128" s="142" t="s">
        <v>522</v>
      </c>
      <c r="C128" s="147" t="s">
        <v>770</v>
      </c>
      <c r="D128" s="147" t="s">
        <v>767</v>
      </c>
      <c r="E128" s="93"/>
      <c r="F128" s="147" t="s">
        <v>770</v>
      </c>
      <c r="G128" s="39"/>
    </row>
    <row r="129" spans="1:7" x14ac:dyDescent="0.3">
      <c r="A129" s="22" t="s">
        <v>1266</v>
      </c>
      <c r="B129" s="142" t="s">
        <v>522</v>
      </c>
      <c r="C129" s="147" t="s">
        <v>770</v>
      </c>
      <c r="D129" s="147" t="s">
        <v>767</v>
      </c>
      <c r="E129" s="93"/>
      <c r="F129" s="147" t="s">
        <v>770</v>
      </c>
      <c r="G129" s="39"/>
    </row>
    <row r="130" spans="1:7" x14ac:dyDescent="0.3">
      <c r="A130" s="22" t="s">
        <v>1267</v>
      </c>
      <c r="B130" s="142" t="s">
        <v>522</v>
      </c>
      <c r="C130" s="147" t="s">
        <v>770</v>
      </c>
      <c r="D130" s="147" t="s">
        <v>767</v>
      </c>
      <c r="E130" s="93"/>
      <c r="F130" s="147" t="s">
        <v>770</v>
      </c>
      <c r="G130" s="39"/>
    </row>
    <row r="131" spans="1:7" x14ac:dyDescent="0.3">
      <c r="A131" s="22" t="s">
        <v>1268</v>
      </c>
      <c r="B131" s="142" t="s">
        <v>522</v>
      </c>
      <c r="C131" s="147" t="s">
        <v>770</v>
      </c>
      <c r="D131" s="147" t="s">
        <v>767</v>
      </c>
      <c r="E131" s="93"/>
      <c r="F131" s="147" t="s">
        <v>770</v>
      </c>
      <c r="G131" s="39"/>
    </row>
    <row r="132" spans="1:7" x14ac:dyDescent="0.3">
      <c r="A132" s="22" t="s">
        <v>1269</v>
      </c>
      <c r="B132" s="142" t="s">
        <v>522</v>
      </c>
      <c r="C132" s="147" t="s">
        <v>770</v>
      </c>
      <c r="D132" s="147" t="s">
        <v>767</v>
      </c>
      <c r="E132" s="93"/>
      <c r="F132" s="147" t="s">
        <v>770</v>
      </c>
      <c r="G132" s="39"/>
    </row>
    <row r="133" spans="1:7" x14ac:dyDescent="0.3">
      <c r="A133" s="22" t="s">
        <v>1270</v>
      </c>
      <c r="B133" s="142" t="s">
        <v>522</v>
      </c>
      <c r="C133" s="147" t="s">
        <v>770</v>
      </c>
      <c r="D133" s="147" t="s">
        <v>767</v>
      </c>
      <c r="E133" s="93"/>
      <c r="F133" s="147" t="s">
        <v>770</v>
      </c>
      <c r="G133" s="39"/>
    </row>
    <row r="134" spans="1:7" x14ac:dyDescent="0.3">
      <c r="A134" s="22" t="s">
        <v>1271</v>
      </c>
      <c r="B134" s="142" t="s">
        <v>522</v>
      </c>
      <c r="C134" s="147" t="s">
        <v>770</v>
      </c>
      <c r="D134" s="147" t="s">
        <v>767</v>
      </c>
      <c r="E134" s="93"/>
      <c r="F134" s="147" t="s">
        <v>770</v>
      </c>
      <c r="G134" s="39"/>
    </row>
    <row r="135" spans="1:7" x14ac:dyDescent="0.3">
      <c r="A135" s="22" t="s">
        <v>1272</v>
      </c>
      <c r="B135" s="142" t="s">
        <v>522</v>
      </c>
      <c r="C135" s="147" t="s">
        <v>770</v>
      </c>
      <c r="D135" s="147" t="s">
        <v>767</v>
      </c>
      <c r="E135" s="93"/>
      <c r="F135" s="147" t="s">
        <v>770</v>
      </c>
      <c r="G135" s="39"/>
    </row>
    <row r="136" spans="1:7" x14ac:dyDescent="0.3">
      <c r="A136" s="22" t="s">
        <v>1273</v>
      </c>
      <c r="B136" s="142" t="s">
        <v>522</v>
      </c>
      <c r="C136" s="147" t="s">
        <v>770</v>
      </c>
      <c r="D136" s="147" t="s">
        <v>767</v>
      </c>
      <c r="E136" s="93"/>
      <c r="F136" s="147" t="s">
        <v>770</v>
      </c>
      <c r="G136" s="39"/>
    </row>
    <row r="137" spans="1:7" x14ac:dyDescent="0.3">
      <c r="A137" s="22" t="s">
        <v>1274</v>
      </c>
      <c r="B137" s="142" t="s">
        <v>522</v>
      </c>
      <c r="C137" s="147" t="s">
        <v>770</v>
      </c>
      <c r="D137" s="147" t="s">
        <v>767</v>
      </c>
      <c r="E137" s="93"/>
      <c r="F137" s="147" t="s">
        <v>770</v>
      </c>
      <c r="G137" s="39"/>
    </row>
    <row r="138" spans="1:7" x14ac:dyDescent="0.3">
      <c r="A138" s="22" t="s">
        <v>1275</v>
      </c>
      <c r="B138" s="142" t="s">
        <v>522</v>
      </c>
      <c r="C138" s="147" t="s">
        <v>770</v>
      </c>
      <c r="D138" s="147" t="s">
        <v>767</v>
      </c>
      <c r="E138" s="93"/>
      <c r="F138" s="147" t="s">
        <v>770</v>
      </c>
      <c r="G138" s="39"/>
    </row>
    <row r="139" spans="1:7" x14ac:dyDescent="0.3">
      <c r="A139" s="22" t="s">
        <v>1276</v>
      </c>
      <c r="B139" s="142" t="s">
        <v>522</v>
      </c>
      <c r="C139" s="147" t="s">
        <v>770</v>
      </c>
      <c r="D139" s="147" t="s">
        <v>767</v>
      </c>
      <c r="E139" s="93"/>
      <c r="F139" s="147" t="s">
        <v>770</v>
      </c>
      <c r="G139" s="39"/>
    </row>
    <row r="140" spans="1:7" x14ac:dyDescent="0.3">
      <c r="A140" s="22" t="s">
        <v>1277</v>
      </c>
      <c r="B140" s="142" t="s">
        <v>522</v>
      </c>
      <c r="C140" s="147" t="s">
        <v>770</v>
      </c>
      <c r="D140" s="147" t="s">
        <v>767</v>
      </c>
      <c r="E140" s="93"/>
      <c r="F140" s="147" t="s">
        <v>770</v>
      </c>
      <c r="G140" s="39"/>
    </row>
    <row r="141" spans="1:7" x14ac:dyDescent="0.3">
      <c r="A141" s="22" t="s">
        <v>1278</v>
      </c>
      <c r="B141" s="142" t="s">
        <v>522</v>
      </c>
      <c r="C141" s="147" t="s">
        <v>770</v>
      </c>
      <c r="D141" s="147" t="s">
        <v>767</v>
      </c>
      <c r="E141" s="93"/>
      <c r="F141" s="147" t="s">
        <v>770</v>
      </c>
      <c r="G141" s="39"/>
    </row>
    <row r="142" spans="1:7" x14ac:dyDescent="0.3">
      <c r="A142" s="22" t="s">
        <v>1279</v>
      </c>
      <c r="B142" s="142" t="s">
        <v>522</v>
      </c>
      <c r="C142" s="147" t="s">
        <v>770</v>
      </c>
      <c r="D142" s="147" t="s">
        <v>767</v>
      </c>
      <c r="E142" s="93"/>
      <c r="F142" s="147" t="s">
        <v>770</v>
      </c>
      <c r="G142" s="39"/>
    </row>
    <row r="143" spans="1:7" x14ac:dyDescent="0.3">
      <c r="A143" s="22" t="s">
        <v>1280</v>
      </c>
      <c r="B143" s="142" t="s">
        <v>522</v>
      </c>
      <c r="C143" s="147" t="s">
        <v>770</v>
      </c>
      <c r="D143" s="147" t="s">
        <v>767</v>
      </c>
      <c r="E143" s="93"/>
      <c r="F143" s="147" t="s">
        <v>770</v>
      </c>
      <c r="G143" s="39"/>
    </row>
    <row r="144" spans="1:7" x14ac:dyDescent="0.3">
      <c r="A144" s="22" t="s">
        <v>1281</v>
      </c>
      <c r="B144" s="142" t="s">
        <v>522</v>
      </c>
      <c r="C144" s="147" t="s">
        <v>770</v>
      </c>
      <c r="D144" s="147" t="s">
        <v>767</v>
      </c>
      <c r="E144" s="93"/>
      <c r="F144" s="147" t="s">
        <v>770</v>
      </c>
      <c r="G144" s="39"/>
    </row>
    <row r="145" spans="1:7" x14ac:dyDescent="0.3">
      <c r="A145" s="22" t="s">
        <v>1282</v>
      </c>
      <c r="B145" s="142" t="s">
        <v>522</v>
      </c>
      <c r="C145" s="147" t="s">
        <v>770</v>
      </c>
      <c r="D145" s="147" t="s">
        <v>767</v>
      </c>
      <c r="E145" s="93"/>
      <c r="F145" s="147" t="s">
        <v>770</v>
      </c>
      <c r="G145" s="39"/>
    </row>
    <row r="146" spans="1:7" x14ac:dyDescent="0.3">
      <c r="A146" s="22" t="s">
        <v>1283</v>
      </c>
      <c r="B146" s="142" t="s">
        <v>522</v>
      </c>
      <c r="C146" s="147" t="s">
        <v>770</v>
      </c>
      <c r="D146" s="147" t="s">
        <v>767</v>
      </c>
      <c r="E146" s="93"/>
      <c r="F146" s="147" t="s">
        <v>770</v>
      </c>
      <c r="G146" s="39"/>
    </row>
    <row r="147" spans="1:7" x14ac:dyDescent="0.3">
      <c r="A147" s="22" t="s">
        <v>1284</v>
      </c>
      <c r="B147" s="142" t="s">
        <v>522</v>
      </c>
      <c r="C147" s="147" t="s">
        <v>770</v>
      </c>
      <c r="D147" s="147" t="s">
        <v>767</v>
      </c>
      <c r="E147" s="93"/>
      <c r="F147" s="147" t="s">
        <v>770</v>
      </c>
      <c r="G147" s="39"/>
    </row>
    <row r="148" spans="1:7" x14ac:dyDescent="0.3">
      <c r="A148" s="22" t="s">
        <v>1285</v>
      </c>
      <c r="B148" s="142" t="s">
        <v>522</v>
      </c>
      <c r="C148" s="147" t="s">
        <v>770</v>
      </c>
      <c r="D148" s="147" t="s">
        <v>767</v>
      </c>
      <c r="E148" s="93"/>
      <c r="F148" s="147" t="s">
        <v>770</v>
      </c>
      <c r="G148" s="39"/>
    </row>
    <row r="149" spans="1:7" x14ac:dyDescent="0.3">
      <c r="A149" s="22" t="s">
        <v>1286</v>
      </c>
      <c r="B149" s="142" t="s">
        <v>522</v>
      </c>
      <c r="C149" s="147" t="s">
        <v>770</v>
      </c>
      <c r="D149" s="147" t="s">
        <v>767</v>
      </c>
      <c r="E149" s="93"/>
      <c r="F149" s="147" t="s">
        <v>770</v>
      </c>
      <c r="G149" s="39"/>
    </row>
    <row r="150" spans="1:7" x14ac:dyDescent="0.3">
      <c r="A150" s="22" t="s">
        <v>1287</v>
      </c>
      <c r="B150" s="142" t="s">
        <v>522</v>
      </c>
      <c r="C150" s="147" t="s">
        <v>770</v>
      </c>
      <c r="D150" s="147" t="s">
        <v>767</v>
      </c>
      <c r="E150" s="93"/>
      <c r="F150" s="147" t="s">
        <v>770</v>
      </c>
      <c r="G150" s="39"/>
    </row>
    <row r="151" spans="1:7" x14ac:dyDescent="0.3">
      <c r="A151" s="22" t="s">
        <v>1288</v>
      </c>
      <c r="B151" s="142" t="s">
        <v>522</v>
      </c>
      <c r="C151" s="147" t="s">
        <v>770</v>
      </c>
      <c r="D151" s="147" t="s">
        <v>767</v>
      </c>
      <c r="E151" s="93"/>
      <c r="F151" s="147" t="s">
        <v>770</v>
      </c>
      <c r="G151" s="39"/>
    </row>
    <row r="152" spans="1:7" x14ac:dyDescent="0.3">
      <c r="A152" s="22" t="s">
        <v>1289</v>
      </c>
      <c r="B152" s="142" t="s">
        <v>522</v>
      </c>
      <c r="C152" s="147" t="s">
        <v>770</v>
      </c>
      <c r="D152" s="147" t="s">
        <v>767</v>
      </c>
      <c r="E152" s="93"/>
      <c r="F152" s="147" t="s">
        <v>770</v>
      </c>
      <c r="G152" s="39"/>
    </row>
    <row r="153" spans="1:7" x14ac:dyDescent="0.3">
      <c r="A153" s="22" t="s">
        <v>1290</v>
      </c>
      <c r="B153" s="142" t="s">
        <v>522</v>
      </c>
      <c r="C153" s="147" t="s">
        <v>770</v>
      </c>
      <c r="D153" s="147" t="s">
        <v>767</v>
      </c>
      <c r="E153" s="93"/>
      <c r="F153" s="147" t="s">
        <v>770</v>
      </c>
      <c r="G153" s="39"/>
    </row>
    <row r="154" spans="1:7" x14ac:dyDescent="0.3">
      <c r="A154" s="22" t="s">
        <v>1291</v>
      </c>
      <c r="B154" s="142" t="s">
        <v>522</v>
      </c>
      <c r="C154" s="147" t="s">
        <v>770</v>
      </c>
      <c r="D154" s="147" t="s">
        <v>767</v>
      </c>
      <c r="E154" s="93"/>
      <c r="F154" s="147" t="s">
        <v>770</v>
      </c>
      <c r="G154" s="39"/>
    </row>
    <row r="155" spans="1:7" x14ac:dyDescent="0.3">
      <c r="A155" s="22" t="s">
        <v>1292</v>
      </c>
      <c r="B155" s="142" t="s">
        <v>522</v>
      </c>
      <c r="C155" s="147" t="s">
        <v>770</v>
      </c>
      <c r="D155" s="147" t="s">
        <v>767</v>
      </c>
      <c r="E155" s="93"/>
      <c r="F155" s="147" t="s">
        <v>770</v>
      </c>
      <c r="G155" s="39"/>
    </row>
    <row r="156" spans="1:7" x14ac:dyDescent="0.3">
      <c r="A156" s="22" t="s">
        <v>1293</v>
      </c>
      <c r="B156" s="142" t="s">
        <v>522</v>
      </c>
      <c r="C156" s="147" t="s">
        <v>770</v>
      </c>
      <c r="D156" s="147" t="s">
        <v>767</v>
      </c>
      <c r="E156" s="93"/>
      <c r="F156" s="147" t="s">
        <v>770</v>
      </c>
      <c r="G156" s="39"/>
    </row>
    <row r="157" spans="1:7" x14ac:dyDescent="0.3">
      <c r="A157" s="22" t="s">
        <v>1294</v>
      </c>
      <c r="B157" s="142" t="s">
        <v>522</v>
      </c>
      <c r="C157" s="147" t="s">
        <v>770</v>
      </c>
      <c r="D157" s="147" t="s">
        <v>767</v>
      </c>
      <c r="E157" s="93"/>
      <c r="F157" s="147" t="s">
        <v>770</v>
      </c>
      <c r="G157" s="39"/>
    </row>
    <row r="158" spans="1:7" x14ac:dyDescent="0.3">
      <c r="A158" s="22" t="s">
        <v>1295</v>
      </c>
      <c r="B158" s="142" t="s">
        <v>522</v>
      </c>
      <c r="C158" s="147" t="s">
        <v>770</v>
      </c>
      <c r="D158" s="147" t="s">
        <v>767</v>
      </c>
      <c r="E158" s="93"/>
      <c r="F158" s="147" t="s">
        <v>770</v>
      </c>
      <c r="G158" s="39"/>
    </row>
    <row r="159" spans="1:7" x14ac:dyDescent="0.3">
      <c r="A159" s="22" t="s">
        <v>1296</v>
      </c>
      <c r="B159" s="142" t="s">
        <v>522</v>
      </c>
      <c r="C159" s="147" t="s">
        <v>770</v>
      </c>
      <c r="D159" s="147" t="s">
        <v>767</v>
      </c>
      <c r="E159" s="93"/>
      <c r="F159" s="147" t="s">
        <v>770</v>
      </c>
      <c r="G159" s="39"/>
    </row>
    <row r="160" spans="1:7" x14ac:dyDescent="0.3">
      <c r="A160" s="22" t="s">
        <v>1297</v>
      </c>
      <c r="B160" s="142" t="s">
        <v>522</v>
      </c>
      <c r="C160" s="147" t="s">
        <v>770</v>
      </c>
      <c r="D160" s="147" t="s">
        <v>767</v>
      </c>
      <c r="E160" s="93"/>
      <c r="F160" s="147" t="s">
        <v>770</v>
      </c>
      <c r="G160" s="39"/>
    </row>
    <row r="161" spans="1:7" x14ac:dyDescent="0.3">
      <c r="A161" s="22" t="s">
        <v>1298</v>
      </c>
      <c r="B161" s="142" t="s">
        <v>522</v>
      </c>
      <c r="C161" s="147" t="s">
        <v>770</v>
      </c>
      <c r="D161" s="147" t="s">
        <v>767</v>
      </c>
      <c r="E161" s="93"/>
      <c r="F161" s="147" t="s">
        <v>770</v>
      </c>
      <c r="G161" s="39"/>
    </row>
    <row r="162" spans="1:7" x14ac:dyDescent="0.3">
      <c r="A162" s="22" t="s">
        <v>1299</v>
      </c>
      <c r="B162" s="142" t="s">
        <v>522</v>
      </c>
      <c r="C162" s="147" t="s">
        <v>770</v>
      </c>
      <c r="D162" s="147" t="s">
        <v>767</v>
      </c>
      <c r="E162" s="93"/>
      <c r="F162" s="147" t="s">
        <v>770</v>
      </c>
      <c r="G162" s="39"/>
    </row>
    <row r="163" spans="1:7" x14ac:dyDescent="0.3">
      <c r="A163" s="22" t="s">
        <v>1300</v>
      </c>
      <c r="B163" s="142" t="s">
        <v>522</v>
      </c>
      <c r="C163" s="147" t="s">
        <v>770</v>
      </c>
      <c r="D163" s="147" t="s">
        <v>767</v>
      </c>
      <c r="E163" s="93"/>
      <c r="F163" s="147" t="s">
        <v>770</v>
      </c>
      <c r="G163" s="39"/>
    </row>
    <row r="164" spans="1:7" x14ac:dyDescent="0.3">
      <c r="A164" s="22" t="s">
        <v>1301</v>
      </c>
      <c r="B164" s="142" t="s">
        <v>522</v>
      </c>
      <c r="C164" s="147" t="s">
        <v>770</v>
      </c>
      <c r="D164" s="147" t="s">
        <v>767</v>
      </c>
      <c r="E164" s="93"/>
      <c r="F164" s="147" t="s">
        <v>770</v>
      </c>
      <c r="G164" s="39"/>
    </row>
    <row r="165" spans="1:7" x14ac:dyDescent="0.3">
      <c r="A165" s="22" t="s">
        <v>1302</v>
      </c>
      <c r="B165" s="142" t="s">
        <v>522</v>
      </c>
      <c r="C165" s="147" t="s">
        <v>770</v>
      </c>
      <c r="D165" s="147" t="s">
        <v>767</v>
      </c>
      <c r="E165" s="93"/>
      <c r="F165" s="147" t="s">
        <v>770</v>
      </c>
      <c r="G165" s="39"/>
    </row>
    <row r="166" spans="1:7" x14ac:dyDescent="0.3">
      <c r="A166" s="22" t="s">
        <v>1303</v>
      </c>
      <c r="B166" s="142" t="s">
        <v>522</v>
      </c>
      <c r="C166" s="147" t="s">
        <v>770</v>
      </c>
      <c r="D166" s="147" t="s">
        <v>767</v>
      </c>
      <c r="E166" s="93"/>
      <c r="F166" s="147" t="s">
        <v>770</v>
      </c>
      <c r="G166" s="39"/>
    </row>
    <row r="167" spans="1:7" x14ac:dyDescent="0.3">
      <c r="A167" s="22" t="s">
        <v>1304</v>
      </c>
      <c r="B167" s="142" t="s">
        <v>522</v>
      </c>
      <c r="C167" s="147" t="s">
        <v>770</v>
      </c>
      <c r="D167" s="147" t="s">
        <v>767</v>
      </c>
      <c r="E167" s="93"/>
      <c r="F167" s="147" t="s">
        <v>770</v>
      </c>
      <c r="G167" s="39"/>
    </row>
    <row r="168" spans="1:7" x14ac:dyDescent="0.3">
      <c r="A168" s="22" t="s">
        <v>1305</v>
      </c>
      <c r="B168" s="142" t="s">
        <v>522</v>
      </c>
      <c r="C168" s="147" t="s">
        <v>770</v>
      </c>
      <c r="D168" s="147" t="s">
        <v>767</v>
      </c>
      <c r="E168" s="93"/>
      <c r="F168" s="147" t="s">
        <v>770</v>
      </c>
      <c r="G168" s="39"/>
    </row>
    <row r="169" spans="1:7" x14ac:dyDescent="0.3">
      <c r="A169" s="22" t="s">
        <v>1306</v>
      </c>
      <c r="B169" s="142" t="s">
        <v>522</v>
      </c>
      <c r="C169" s="147" t="s">
        <v>770</v>
      </c>
      <c r="D169" s="147" t="s">
        <v>767</v>
      </c>
      <c r="E169" s="93"/>
      <c r="F169" s="147" t="s">
        <v>770</v>
      </c>
      <c r="G169" s="39"/>
    </row>
    <row r="170" spans="1:7" x14ac:dyDescent="0.3">
      <c r="A170" s="41"/>
      <c r="B170" s="41" t="s">
        <v>553</v>
      </c>
      <c r="C170" s="41" t="s">
        <v>429</v>
      </c>
      <c r="D170" s="41" t="s">
        <v>430</v>
      </c>
      <c r="E170" s="41"/>
      <c r="F170" s="41" t="s">
        <v>397</v>
      </c>
      <c r="G170" s="41"/>
    </row>
    <row r="171" spans="1:7" x14ac:dyDescent="0.3">
      <c r="A171" s="22" t="s">
        <v>1307</v>
      </c>
      <c r="B171" s="22" t="s">
        <v>555</v>
      </c>
      <c r="C171" s="147" t="s">
        <v>770</v>
      </c>
      <c r="D171" s="147" t="s">
        <v>767</v>
      </c>
      <c r="E171" s="94"/>
      <c r="F171" s="147" t="s">
        <v>770</v>
      </c>
      <c r="G171" s="39"/>
    </row>
    <row r="172" spans="1:7" x14ac:dyDescent="0.3">
      <c r="A172" s="22" t="s">
        <v>1308</v>
      </c>
      <c r="B172" s="22" t="s">
        <v>557</v>
      </c>
      <c r="C172" s="147" t="s">
        <v>770</v>
      </c>
      <c r="D172" s="147" t="s">
        <v>767</v>
      </c>
      <c r="E172" s="94"/>
      <c r="F172" s="147" t="s">
        <v>770</v>
      </c>
      <c r="G172" s="39"/>
    </row>
    <row r="173" spans="1:7" x14ac:dyDescent="0.3">
      <c r="A173" s="22" t="s">
        <v>1309</v>
      </c>
      <c r="B173" s="22" t="s">
        <v>86</v>
      </c>
      <c r="C173" s="147" t="s">
        <v>770</v>
      </c>
      <c r="D173" s="147" t="s">
        <v>767</v>
      </c>
      <c r="E173" s="94"/>
      <c r="F173" s="147" t="s">
        <v>770</v>
      </c>
      <c r="G173" s="39"/>
    </row>
    <row r="174" spans="1:7" x14ac:dyDescent="0.3">
      <c r="A174" s="22" t="s">
        <v>1310</v>
      </c>
      <c r="B174" s="127"/>
      <c r="C174" s="147"/>
      <c r="D174" s="147"/>
      <c r="E174" s="94"/>
      <c r="F174" s="147"/>
      <c r="G174" s="39"/>
    </row>
    <row r="175" spans="1:7" x14ac:dyDescent="0.3">
      <c r="A175" s="22" t="s">
        <v>1311</v>
      </c>
      <c r="B175" s="127"/>
      <c r="C175" s="147"/>
      <c r="D175" s="147"/>
      <c r="E175" s="94"/>
      <c r="F175" s="147"/>
      <c r="G175" s="39"/>
    </row>
    <row r="176" spans="1:7" x14ac:dyDescent="0.3">
      <c r="A176" s="22" t="s">
        <v>1312</v>
      </c>
      <c r="B176" s="127"/>
      <c r="C176" s="147"/>
      <c r="D176" s="147"/>
      <c r="E176" s="94"/>
      <c r="F176" s="147"/>
      <c r="G176" s="39"/>
    </row>
    <row r="177" spans="1:7" x14ac:dyDescent="0.3">
      <c r="A177" s="22" t="s">
        <v>1313</v>
      </c>
      <c r="B177" s="127"/>
      <c r="C177" s="147"/>
      <c r="D177" s="147"/>
      <c r="E177" s="94"/>
      <c r="F177" s="147"/>
      <c r="G177" s="39"/>
    </row>
    <row r="178" spans="1:7" x14ac:dyDescent="0.3">
      <c r="A178" s="22" t="s">
        <v>1314</v>
      </c>
      <c r="B178" s="127"/>
      <c r="C178" s="147"/>
      <c r="D178" s="147"/>
      <c r="E178" s="94"/>
      <c r="F178" s="147"/>
      <c r="G178" s="39"/>
    </row>
    <row r="179" spans="1:7" x14ac:dyDescent="0.3">
      <c r="A179" s="22" t="s">
        <v>1315</v>
      </c>
      <c r="B179" s="127"/>
      <c r="C179" s="147"/>
      <c r="D179" s="147"/>
      <c r="E179" s="94"/>
      <c r="F179" s="147"/>
      <c r="G179" s="39"/>
    </row>
    <row r="180" spans="1:7" x14ac:dyDescent="0.3">
      <c r="A180" s="41"/>
      <c r="B180" s="41" t="s">
        <v>565</v>
      </c>
      <c r="C180" s="41" t="s">
        <v>429</v>
      </c>
      <c r="D180" s="41" t="s">
        <v>430</v>
      </c>
      <c r="E180" s="41"/>
      <c r="F180" s="41" t="s">
        <v>397</v>
      </c>
      <c r="G180" s="41"/>
    </row>
    <row r="181" spans="1:7" x14ac:dyDescent="0.3">
      <c r="A181" s="22" t="s">
        <v>1316</v>
      </c>
      <c r="B181" s="22" t="s">
        <v>567</v>
      </c>
      <c r="C181" s="147" t="s">
        <v>770</v>
      </c>
      <c r="D181" s="147" t="s">
        <v>767</v>
      </c>
      <c r="E181" s="94"/>
      <c r="F181" s="147" t="s">
        <v>770</v>
      </c>
      <c r="G181" s="39"/>
    </row>
    <row r="182" spans="1:7" x14ac:dyDescent="0.3">
      <c r="A182" s="22" t="s">
        <v>1317</v>
      </c>
      <c r="B182" s="22" t="s">
        <v>569</v>
      </c>
      <c r="C182" s="147" t="s">
        <v>770</v>
      </c>
      <c r="D182" s="147" t="s">
        <v>767</v>
      </c>
      <c r="E182" s="94"/>
      <c r="F182" s="147" t="s">
        <v>770</v>
      </c>
      <c r="G182" s="39"/>
    </row>
    <row r="183" spans="1:7" x14ac:dyDescent="0.3">
      <c r="A183" s="22" t="s">
        <v>1318</v>
      </c>
      <c r="B183" s="22" t="s">
        <v>86</v>
      </c>
      <c r="C183" s="147" t="s">
        <v>770</v>
      </c>
      <c r="D183" s="147" t="s">
        <v>767</v>
      </c>
      <c r="E183" s="94"/>
      <c r="F183" s="147" t="s">
        <v>770</v>
      </c>
      <c r="G183" s="39"/>
    </row>
    <row r="184" spans="1:7" x14ac:dyDescent="0.3">
      <c r="A184" s="22" t="s">
        <v>1319</v>
      </c>
      <c r="B184" s="127"/>
      <c r="C184" s="127"/>
      <c r="D184" s="127"/>
      <c r="E184" s="20"/>
      <c r="F184" s="127"/>
      <c r="G184" s="39"/>
    </row>
    <row r="185" spans="1:7" x14ac:dyDescent="0.3">
      <c r="A185" s="22" t="s">
        <v>1320</v>
      </c>
      <c r="B185" s="127"/>
      <c r="C185" s="127"/>
      <c r="D185" s="127"/>
      <c r="E185" s="20"/>
      <c r="F185" s="127"/>
      <c r="G185" s="39"/>
    </row>
    <row r="186" spans="1:7" x14ac:dyDescent="0.3">
      <c r="A186" s="22" t="s">
        <v>1321</v>
      </c>
      <c r="B186" s="127"/>
      <c r="C186" s="127"/>
      <c r="D186" s="127"/>
      <c r="E186" s="20"/>
      <c r="F186" s="127"/>
      <c r="G186" s="39"/>
    </row>
    <row r="187" spans="1:7" x14ac:dyDescent="0.3">
      <c r="A187" s="22" t="s">
        <v>1322</v>
      </c>
      <c r="B187" s="127"/>
      <c r="C187" s="127"/>
      <c r="D187" s="127"/>
      <c r="E187" s="20"/>
      <c r="F187" s="127"/>
      <c r="G187" s="39"/>
    </row>
    <row r="188" spans="1:7" x14ac:dyDescent="0.3">
      <c r="A188" s="22" t="s">
        <v>1323</v>
      </c>
      <c r="B188" s="127"/>
      <c r="C188" s="127"/>
      <c r="D188" s="127"/>
      <c r="E188" s="20"/>
      <c r="F188" s="127"/>
      <c r="G188" s="39"/>
    </row>
    <row r="189" spans="1:7" x14ac:dyDescent="0.3">
      <c r="A189" s="22" t="s">
        <v>1324</v>
      </c>
      <c r="B189" s="127"/>
      <c r="C189" s="127"/>
      <c r="D189" s="127"/>
      <c r="E189" s="20"/>
      <c r="F189" s="127"/>
      <c r="G189" s="39"/>
    </row>
    <row r="190" spans="1:7" x14ac:dyDescent="0.3">
      <c r="A190" s="41"/>
      <c r="B190" s="41" t="s">
        <v>577</v>
      </c>
      <c r="C190" s="41" t="s">
        <v>429</v>
      </c>
      <c r="D190" s="41" t="s">
        <v>430</v>
      </c>
      <c r="E190" s="41"/>
      <c r="F190" s="41" t="s">
        <v>397</v>
      </c>
      <c r="G190" s="41"/>
    </row>
    <row r="191" spans="1:7" x14ac:dyDescent="0.3">
      <c r="A191" s="22" t="s">
        <v>1325</v>
      </c>
      <c r="B191" s="18" t="s">
        <v>579</v>
      </c>
      <c r="C191" s="147" t="s">
        <v>770</v>
      </c>
      <c r="D191" s="147" t="s">
        <v>767</v>
      </c>
      <c r="E191" s="94"/>
      <c r="F191" s="147" t="s">
        <v>770</v>
      </c>
      <c r="G191" s="39"/>
    </row>
    <row r="192" spans="1:7" x14ac:dyDescent="0.3">
      <c r="A192" s="22" t="s">
        <v>1326</v>
      </c>
      <c r="B192" s="18" t="s">
        <v>581</v>
      </c>
      <c r="C192" s="147" t="s">
        <v>770</v>
      </c>
      <c r="D192" s="147" t="s">
        <v>767</v>
      </c>
      <c r="E192" s="94"/>
      <c r="F192" s="147" t="s">
        <v>770</v>
      </c>
      <c r="G192" s="39"/>
    </row>
    <row r="193" spans="1:7" x14ac:dyDescent="0.3">
      <c r="A193" s="22" t="s">
        <v>1327</v>
      </c>
      <c r="B193" s="18" t="s">
        <v>583</v>
      </c>
      <c r="C193" s="147" t="s">
        <v>770</v>
      </c>
      <c r="D193" s="147" t="s">
        <v>767</v>
      </c>
      <c r="E193" s="93"/>
      <c r="F193" s="147" t="s">
        <v>770</v>
      </c>
      <c r="G193" s="39"/>
    </row>
    <row r="194" spans="1:7" x14ac:dyDescent="0.3">
      <c r="A194" s="22" t="s">
        <v>1328</v>
      </c>
      <c r="B194" s="18" t="s">
        <v>585</v>
      </c>
      <c r="C194" s="147" t="s">
        <v>770</v>
      </c>
      <c r="D194" s="147" t="s">
        <v>767</v>
      </c>
      <c r="E194" s="93"/>
      <c r="F194" s="147" t="s">
        <v>770</v>
      </c>
      <c r="G194" s="39"/>
    </row>
    <row r="195" spans="1:7" x14ac:dyDescent="0.3">
      <c r="A195" s="22" t="s">
        <v>1329</v>
      </c>
      <c r="B195" s="18" t="s">
        <v>587</v>
      </c>
      <c r="C195" s="147" t="s">
        <v>770</v>
      </c>
      <c r="D195" s="147" t="s">
        <v>767</v>
      </c>
      <c r="E195" s="93"/>
      <c r="F195" s="147" t="s">
        <v>770</v>
      </c>
      <c r="G195" s="39"/>
    </row>
    <row r="196" spans="1:7" x14ac:dyDescent="0.3">
      <c r="A196" s="22" t="s">
        <v>1811</v>
      </c>
      <c r="B196" s="145"/>
      <c r="C196" s="147"/>
      <c r="D196" s="147"/>
      <c r="E196" s="93"/>
      <c r="F196" s="147"/>
      <c r="G196" s="39"/>
    </row>
    <row r="197" spans="1:7" x14ac:dyDescent="0.3">
      <c r="A197" s="22" t="s">
        <v>1812</v>
      </c>
      <c r="B197" s="145"/>
      <c r="C197" s="147"/>
      <c r="D197" s="147"/>
      <c r="E197" s="93"/>
      <c r="F197" s="147"/>
      <c r="G197" s="39"/>
    </row>
    <row r="198" spans="1:7" x14ac:dyDescent="0.3">
      <c r="A198" s="22" t="s">
        <v>1813</v>
      </c>
      <c r="B198" s="153"/>
      <c r="C198" s="147"/>
      <c r="D198" s="147"/>
      <c r="E198" s="93"/>
      <c r="F198" s="147"/>
      <c r="G198" s="39"/>
    </row>
    <row r="199" spans="1:7" x14ac:dyDescent="0.3">
      <c r="A199" s="22" t="s">
        <v>1814</v>
      </c>
      <c r="B199" s="153"/>
      <c r="C199" s="147"/>
      <c r="D199" s="147"/>
      <c r="E199" s="93"/>
      <c r="F199" s="147"/>
      <c r="G199" s="39"/>
    </row>
    <row r="200" spans="1:7" x14ac:dyDescent="0.3">
      <c r="A200" s="41"/>
      <c r="B200" s="41" t="s">
        <v>592</v>
      </c>
      <c r="C200" s="41" t="s">
        <v>429</v>
      </c>
      <c r="D200" s="41" t="s">
        <v>430</v>
      </c>
      <c r="E200" s="41"/>
      <c r="F200" s="41" t="s">
        <v>397</v>
      </c>
      <c r="G200" s="41"/>
    </row>
    <row r="201" spans="1:7" x14ac:dyDescent="0.3">
      <c r="A201" s="22" t="s">
        <v>1330</v>
      </c>
      <c r="B201" s="22" t="s">
        <v>594</v>
      </c>
      <c r="C201" s="147" t="s">
        <v>770</v>
      </c>
      <c r="D201" s="147" t="s">
        <v>767</v>
      </c>
      <c r="E201" s="94"/>
      <c r="F201" s="147" t="s">
        <v>770</v>
      </c>
      <c r="G201" s="39"/>
    </row>
    <row r="202" spans="1:7" x14ac:dyDescent="0.3">
      <c r="A202" s="22" t="s">
        <v>1815</v>
      </c>
      <c r="B202" s="154"/>
      <c r="C202" s="147"/>
      <c r="D202" s="147"/>
      <c r="E202" s="94"/>
      <c r="F202" s="147"/>
      <c r="G202" s="39"/>
    </row>
    <row r="203" spans="1:7" x14ac:dyDescent="0.3">
      <c r="A203" s="22" t="s">
        <v>1816</v>
      </c>
      <c r="B203" s="154"/>
      <c r="C203" s="147"/>
      <c r="D203" s="147"/>
      <c r="E203" s="94"/>
      <c r="F203" s="147"/>
      <c r="G203" s="39"/>
    </row>
    <row r="204" spans="1:7" x14ac:dyDescent="0.3">
      <c r="A204" s="22" t="s">
        <v>1817</v>
      </c>
      <c r="B204" s="154"/>
      <c r="C204" s="147"/>
      <c r="D204" s="147"/>
      <c r="E204" s="94"/>
      <c r="F204" s="147"/>
      <c r="G204" s="39"/>
    </row>
    <row r="205" spans="1:7" x14ac:dyDescent="0.3">
      <c r="A205" s="22" t="s">
        <v>1818</v>
      </c>
      <c r="B205" s="154"/>
      <c r="C205" s="147"/>
      <c r="D205" s="147"/>
      <c r="E205" s="94"/>
      <c r="F205" s="147"/>
      <c r="G205" s="39"/>
    </row>
    <row r="206" spans="1:7" x14ac:dyDescent="0.3">
      <c r="A206" s="22" t="s">
        <v>1819</v>
      </c>
      <c r="B206" s="142"/>
      <c r="C206" s="142"/>
      <c r="D206" s="142"/>
      <c r="E206" s="39"/>
      <c r="F206" s="142"/>
      <c r="G206" s="39"/>
    </row>
    <row r="207" spans="1:7" x14ac:dyDescent="0.3">
      <c r="A207" s="22" t="s">
        <v>1820</v>
      </c>
      <c r="B207" s="142"/>
      <c r="C207" s="142"/>
      <c r="D207" s="142"/>
      <c r="E207" s="39"/>
      <c r="F207" s="142"/>
      <c r="G207" s="39"/>
    </row>
    <row r="208" spans="1:7" x14ac:dyDescent="0.3">
      <c r="A208" s="22" t="s">
        <v>1821</v>
      </c>
      <c r="B208" s="142"/>
      <c r="C208" s="142"/>
      <c r="D208" s="142"/>
      <c r="E208" s="39"/>
      <c r="F208" s="142"/>
      <c r="G208" s="39"/>
    </row>
    <row r="209" spans="1:7" ht="18" x14ac:dyDescent="0.3">
      <c r="A209" s="89"/>
      <c r="B209" s="114" t="s">
        <v>2291</v>
      </c>
      <c r="C209" s="113"/>
      <c r="D209" s="113"/>
      <c r="E209" s="113"/>
      <c r="F209" s="113"/>
      <c r="G209" s="113"/>
    </row>
    <row r="210" spans="1:7" x14ac:dyDescent="0.3">
      <c r="A210" s="41"/>
      <c r="B210" s="41" t="s">
        <v>598</v>
      </c>
      <c r="C210" s="41" t="s">
        <v>599</v>
      </c>
      <c r="D210" s="41" t="s">
        <v>600</v>
      </c>
      <c r="E210" s="41"/>
      <c r="F210" s="41" t="s">
        <v>429</v>
      </c>
      <c r="G210" s="41" t="s">
        <v>601</v>
      </c>
    </row>
    <row r="211" spans="1:7" x14ac:dyDescent="0.3">
      <c r="A211" s="22" t="s">
        <v>1331</v>
      </c>
      <c r="B211" s="39" t="s">
        <v>603</v>
      </c>
      <c r="C211" s="130" t="s">
        <v>770</v>
      </c>
      <c r="D211" s="22"/>
      <c r="E211" s="36"/>
      <c r="F211" s="54"/>
      <c r="G211" s="54"/>
    </row>
    <row r="212" spans="1:7" x14ac:dyDescent="0.3">
      <c r="A212" s="36"/>
      <c r="B212" s="65"/>
      <c r="C212" s="36"/>
      <c r="D212" s="36"/>
      <c r="E212" s="36"/>
      <c r="F212" s="54"/>
      <c r="G212" s="54"/>
    </row>
    <row r="213" spans="1:7" x14ac:dyDescent="0.3">
      <c r="A213" s="22"/>
      <c r="B213" s="39" t="s">
        <v>604</v>
      </c>
      <c r="C213" s="36"/>
      <c r="D213" s="36"/>
      <c r="E213" s="36"/>
      <c r="F213" s="54"/>
      <c r="G213" s="54"/>
    </row>
    <row r="214" spans="1:7" x14ac:dyDescent="0.3">
      <c r="A214" s="22" t="s">
        <v>1332</v>
      </c>
      <c r="B214" s="142" t="s">
        <v>522</v>
      </c>
      <c r="C214" s="147" t="s">
        <v>770</v>
      </c>
      <c r="D214" s="147" t="s">
        <v>770</v>
      </c>
      <c r="E214" s="36"/>
      <c r="F214" s="102" t="str">
        <f>IF($C$238=0,"",IF(C214="[for completion]","",IF(C214="","",C214/$C$238)))</f>
        <v/>
      </c>
      <c r="G214" s="102" t="str">
        <f>IF($D$238=0,"",IF(D214="[for completion]","",IF(D214="","",D214/$D$238)))</f>
        <v/>
      </c>
    </row>
    <row r="215" spans="1:7" x14ac:dyDescent="0.3">
      <c r="A215" s="22" t="s">
        <v>1333</v>
      </c>
      <c r="B215" s="142" t="s">
        <v>522</v>
      </c>
      <c r="C215" s="147" t="s">
        <v>770</v>
      </c>
      <c r="D215" s="147" t="s">
        <v>770</v>
      </c>
      <c r="E215" s="36"/>
      <c r="F215" s="102" t="str">
        <f t="shared" ref="F215:F237" si="1">IF($C$238=0,"",IF(C215="[for completion]","",IF(C215="","",C215/$C$238)))</f>
        <v/>
      </c>
      <c r="G215" s="102" t="str">
        <f t="shared" ref="G215:G237" si="2">IF($D$238=0,"",IF(D215="[for completion]","",IF(D215="","",D215/$D$238)))</f>
        <v/>
      </c>
    </row>
    <row r="216" spans="1:7" x14ac:dyDescent="0.3">
      <c r="A216" s="22" t="s">
        <v>1334</v>
      </c>
      <c r="B216" s="142" t="s">
        <v>522</v>
      </c>
      <c r="C216" s="147" t="s">
        <v>770</v>
      </c>
      <c r="D216" s="147" t="s">
        <v>770</v>
      </c>
      <c r="E216" s="36"/>
      <c r="F216" s="102" t="str">
        <f t="shared" si="1"/>
        <v/>
      </c>
      <c r="G216" s="102" t="str">
        <f t="shared" si="2"/>
        <v/>
      </c>
    </row>
    <row r="217" spans="1:7" x14ac:dyDescent="0.3">
      <c r="A217" s="22" t="s">
        <v>1335</v>
      </c>
      <c r="B217" s="142" t="s">
        <v>522</v>
      </c>
      <c r="C217" s="147" t="s">
        <v>770</v>
      </c>
      <c r="D217" s="147" t="s">
        <v>770</v>
      </c>
      <c r="E217" s="36"/>
      <c r="F217" s="102" t="str">
        <f t="shared" si="1"/>
        <v/>
      </c>
      <c r="G217" s="102" t="str">
        <f t="shared" si="2"/>
        <v/>
      </c>
    </row>
    <row r="218" spans="1:7" x14ac:dyDescent="0.3">
      <c r="A218" s="22" t="s">
        <v>1336</v>
      </c>
      <c r="B218" s="142" t="s">
        <v>522</v>
      </c>
      <c r="C218" s="147" t="s">
        <v>770</v>
      </c>
      <c r="D218" s="147" t="s">
        <v>770</v>
      </c>
      <c r="E218" s="36"/>
      <c r="F218" s="102" t="str">
        <f t="shared" si="1"/>
        <v/>
      </c>
      <c r="G218" s="102" t="str">
        <f t="shared" si="2"/>
        <v/>
      </c>
    </row>
    <row r="219" spans="1:7" x14ac:dyDescent="0.3">
      <c r="A219" s="22" t="s">
        <v>1337</v>
      </c>
      <c r="B219" s="142" t="s">
        <v>522</v>
      </c>
      <c r="C219" s="147" t="s">
        <v>770</v>
      </c>
      <c r="D219" s="147" t="s">
        <v>770</v>
      </c>
      <c r="E219" s="36"/>
      <c r="F219" s="102" t="str">
        <f t="shared" si="1"/>
        <v/>
      </c>
      <c r="G219" s="102" t="str">
        <f t="shared" si="2"/>
        <v/>
      </c>
    </row>
    <row r="220" spans="1:7" x14ac:dyDescent="0.3">
      <c r="A220" s="22" t="s">
        <v>1338</v>
      </c>
      <c r="B220" s="142" t="s">
        <v>522</v>
      </c>
      <c r="C220" s="147" t="s">
        <v>770</v>
      </c>
      <c r="D220" s="147" t="s">
        <v>770</v>
      </c>
      <c r="E220" s="36"/>
      <c r="F220" s="102" t="str">
        <f t="shared" si="1"/>
        <v/>
      </c>
      <c r="G220" s="102" t="str">
        <f t="shared" si="2"/>
        <v/>
      </c>
    </row>
    <row r="221" spans="1:7" x14ac:dyDescent="0.3">
      <c r="A221" s="22" t="s">
        <v>1339</v>
      </c>
      <c r="B221" s="142" t="s">
        <v>522</v>
      </c>
      <c r="C221" s="147" t="s">
        <v>770</v>
      </c>
      <c r="D221" s="147" t="s">
        <v>770</v>
      </c>
      <c r="E221" s="36"/>
      <c r="F221" s="102" t="str">
        <f t="shared" si="1"/>
        <v/>
      </c>
      <c r="G221" s="102" t="str">
        <f t="shared" si="2"/>
        <v/>
      </c>
    </row>
    <row r="222" spans="1:7" x14ac:dyDescent="0.3">
      <c r="A222" s="22" t="s">
        <v>1340</v>
      </c>
      <c r="B222" s="142" t="s">
        <v>522</v>
      </c>
      <c r="C222" s="147" t="s">
        <v>770</v>
      </c>
      <c r="D222" s="147" t="s">
        <v>770</v>
      </c>
      <c r="E222" s="36"/>
      <c r="F222" s="102" t="str">
        <f t="shared" si="1"/>
        <v/>
      </c>
      <c r="G222" s="102" t="str">
        <f t="shared" si="2"/>
        <v/>
      </c>
    </row>
    <row r="223" spans="1:7" x14ac:dyDescent="0.3">
      <c r="A223" s="22" t="s">
        <v>1341</v>
      </c>
      <c r="B223" s="142" t="s">
        <v>522</v>
      </c>
      <c r="C223" s="147" t="s">
        <v>770</v>
      </c>
      <c r="D223" s="147" t="s">
        <v>770</v>
      </c>
      <c r="E223" s="39"/>
      <c r="F223" s="102" t="str">
        <f t="shared" si="1"/>
        <v/>
      </c>
      <c r="G223" s="102" t="str">
        <f t="shared" si="2"/>
        <v/>
      </c>
    </row>
    <row r="224" spans="1:7" x14ac:dyDescent="0.3">
      <c r="A224" s="22" t="s">
        <v>1342</v>
      </c>
      <c r="B224" s="142" t="s">
        <v>522</v>
      </c>
      <c r="C224" s="147" t="s">
        <v>770</v>
      </c>
      <c r="D224" s="147" t="s">
        <v>770</v>
      </c>
      <c r="E224" s="39"/>
      <c r="F224" s="102" t="str">
        <f t="shared" si="1"/>
        <v/>
      </c>
      <c r="G224" s="102" t="str">
        <f t="shared" si="2"/>
        <v/>
      </c>
    </row>
    <row r="225" spans="1:7" x14ac:dyDescent="0.3">
      <c r="A225" s="22" t="s">
        <v>1343</v>
      </c>
      <c r="B225" s="142" t="s">
        <v>522</v>
      </c>
      <c r="C225" s="147" t="s">
        <v>770</v>
      </c>
      <c r="D225" s="147" t="s">
        <v>770</v>
      </c>
      <c r="E225" s="39"/>
      <c r="F225" s="102" t="str">
        <f t="shared" si="1"/>
        <v/>
      </c>
      <c r="G225" s="102" t="str">
        <f t="shared" si="2"/>
        <v/>
      </c>
    </row>
    <row r="226" spans="1:7" x14ac:dyDescent="0.3">
      <c r="A226" s="22" t="s">
        <v>1344</v>
      </c>
      <c r="B226" s="142" t="s">
        <v>522</v>
      </c>
      <c r="C226" s="147" t="s">
        <v>770</v>
      </c>
      <c r="D226" s="147" t="s">
        <v>770</v>
      </c>
      <c r="E226" s="39"/>
      <c r="F226" s="102" t="str">
        <f t="shared" si="1"/>
        <v/>
      </c>
      <c r="G226" s="102" t="str">
        <f t="shared" si="2"/>
        <v/>
      </c>
    </row>
    <row r="227" spans="1:7" x14ac:dyDescent="0.3">
      <c r="A227" s="22" t="s">
        <v>1345</v>
      </c>
      <c r="B227" s="142" t="s">
        <v>522</v>
      </c>
      <c r="C227" s="147" t="s">
        <v>770</v>
      </c>
      <c r="D227" s="147" t="s">
        <v>770</v>
      </c>
      <c r="E227" s="39"/>
      <c r="F227" s="102" t="str">
        <f t="shared" si="1"/>
        <v/>
      </c>
      <c r="G227" s="102" t="str">
        <f t="shared" si="2"/>
        <v/>
      </c>
    </row>
    <row r="228" spans="1:7" x14ac:dyDescent="0.3">
      <c r="A228" s="22" t="s">
        <v>1346</v>
      </c>
      <c r="B228" s="142" t="s">
        <v>522</v>
      </c>
      <c r="C228" s="147" t="s">
        <v>770</v>
      </c>
      <c r="D228" s="147" t="s">
        <v>770</v>
      </c>
      <c r="E228" s="39"/>
      <c r="F228" s="102" t="str">
        <f t="shared" si="1"/>
        <v/>
      </c>
      <c r="G228" s="102" t="str">
        <f t="shared" si="2"/>
        <v/>
      </c>
    </row>
    <row r="229" spans="1:7" x14ac:dyDescent="0.3">
      <c r="A229" s="22" t="s">
        <v>1347</v>
      </c>
      <c r="B229" s="142" t="s">
        <v>522</v>
      </c>
      <c r="C229" s="147" t="s">
        <v>770</v>
      </c>
      <c r="D229" s="147" t="s">
        <v>770</v>
      </c>
      <c r="E229" s="22"/>
      <c r="F229" s="102" t="str">
        <f t="shared" si="1"/>
        <v/>
      </c>
      <c r="G229" s="102" t="str">
        <f t="shared" si="2"/>
        <v/>
      </c>
    </row>
    <row r="230" spans="1:7" x14ac:dyDescent="0.3">
      <c r="A230" s="22" t="s">
        <v>1348</v>
      </c>
      <c r="B230" s="142" t="s">
        <v>522</v>
      </c>
      <c r="C230" s="147" t="s">
        <v>770</v>
      </c>
      <c r="D230" s="147" t="s">
        <v>770</v>
      </c>
      <c r="E230" s="87"/>
      <c r="F230" s="102" t="str">
        <f t="shared" si="1"/>
        <v/>
      </c>
      <c r="G230" s="102" t="str">
        <f t="shared" si="2"/>
        <v/>
      </c>
    </row>
    <row r="231" spans="1:7" x14ac:dyDescent="0.3">
      <c r="A231" s="22" t="s">
        <v>1349</v>
      </c>
      <c r="B231" s="142" t="s">
        <v>522</v>
      </c>
      <c r="C231" s="147" t="s">
        <v>770</v>
      </c>
      <c r="D231" s="147" t="s">
        <v>770</v>
      </c>
      <c r="E231" s="87"/>
      <c r="F231" s="102" t="str">
        <f t="shared" si="1"/>
        <v/>
      </c>
      <c r="G231" s="102" t="str">
        <f t="shared" si="2"/>
        <v/>
      </c>
    </row>
    <row r="232" spans="1:7" x14ac:dyDescent="0.3">
      <c r="A232" s="22" t="s">
        <v>1350</v>
      </c>
      <c r="B232" s="142" t="s">
        <v>522</v>
      </c>
      <c r="C232" s="147" t="s">
        <v>770</v>
      </c>
      <c r="D232" s="147" t="s">
        <v>770</v>
      </c>
      <c r="E232" s="87"/>
      <c r="F232" s="102" t="str">
        <f t="shared" si="1"/>
        <v/>
      </c>
      <c r="G232" s="102" t="str">
        <f t="shared" si="2"/>
        <v/>
      </c>
    </row>
    <row r="233" spans="1:7" x14ac:dyDescent="0.3">
      <c r="A233" s="22" t="s">
        <v>1351</v>
      </c>
      <c r="B233" s="142" t="s">
        <v>522</v>
      </c>
      <c r="C233" s="147" t="s">
        <v>770</v>
      </c>
      <c r="D233" s="147" t="s">
        <v>770</v>
      </c>
      <c r="E233" s="87"/>
      <c r="F233" s="102" t="str">
        <f t="shared" si="1"/>
        <v/>
      </c>
      <c r="G233" s="102" t="str">
        <f t="shared" si="2"/>
        <v/>
      </c>
    </row>
    <row r="234" spans="1:7" x14ac:dyDescent="0.3">
      <c r="A234" s="22" t="s">
        <v>1352</v>
      </c>
      <c r="B234" s="142" t="s">
        <v>522</v>
      </c>
      <c r="C234" s="147" t="s">
        <v>770</v>
      </c>
      <c r="D234" s="147" t="s">
        <v>770</v>
      </c>
      <c r="E234" s="87"/>
      <c r="F234" s="102" t="str">
        <f t="shared" si="1"/>
        <v/>
      </c>
      <c r="G234" s="102" t="str">
        <f t="shared" si="2"/>
        <v/>
      </c>
    </row>
    <row r="235" spans="1:7" x14ac:dyDescent="0.3">
      <c r="A235" s="22" t="s">
        <v>1353</v>
      </c>
      <c r="B235" s="142" t="s">
        <v>522</v>
      </c>
      <c r="C235" s="147" t="s">
        <v>770</v>
      </c>
      <c r="D235" s="147" t="s">
        <v>770</v>
      </c>
      <c r="E235" s="87"/>
      <c r="F235" s="102" t="str">
        <f t="shared" si="1"/>
        <v/>
      </c>
      <c r="G235" s="102" t="str">
        <f t="shared" si="2"/>
        <v/>
      </c>
    </row>
    <row r="236" spans="1:7" x14ac:dyDescent="0.3">
      <c r="A236" s="22" t="s">
        <v>1354</v>
      </c>
      <c r="B236" s="142" t="s">
        <v>522</v>
      </c>
      <c r="C236" s="147" t="s">
        <v>770</v>
      </c>
      <c r="D236" s="147" t="s">
        <v>770</v>
      </c>
      <c r="E236" s="87"/>
      <c r="F236" s="102" t="str">
        <f t="shared" si="1"/>
        <v/>
      </c>
      <c r="G236" s="102" t="str">
        <f t="shared" si="2"/>
        <v/>
      </c>
    </row>
    <row r="237" spans="1:7" x14ac:dyDescent="0.3">
      <c r="A237" s="22" t="s">
        <v>1355</v>
      </c>
      <c r="B237" s="142" t="s">
        <v>522</v>
      </c>
      <c r="C237" s="147" t="s">
        <v>770</v>
      </c>
      <c r="D237" s="147" t="s">
        <v>770</v>
      </c>
      <c r="E237" s="87"/>
      <c r="F237" s="102" t="str">
        <f t="shared" si="1"/>
        <v/>
      </c>
      <c r="G237" s="102" t="str">
        <f t="shared" si="2"/>
        <v/>
      </c>
    </row>
    <row r="238" spans="1:7" x14ac:dyDescent="0.3">
      <c r="A238" s="22" t="s">
        <v>1356</v>
      </c>
      <c r="B238" s="48" t="s">
        <v>88</v>
      </c>
      <c r="C238" s="98">
        <f>SUM(C214:C237)</f>
        <v>0</v>
      </c>
      <c r="D238" s="46">
        <f>SUM(D214:D237)</f>
        <v>0</v>
      </c>
      <c r="E238" s="87"/>
      <c r="F238" s="111">
        <f>SUM(F214:F237)</f>
        <v>0</v>
      </c>
      <c r="G238" s="111">
        <f>SUM(G214:G237)</f>
        <v>0</v>
      </c>
    </row>
    <row r="239" spans="1:7" x14ac:dyDescent="0.3">
      <c r="A239" s="41"/>
      <c r="B239" s="41" t="s">
        <v>630</v>
      </c>
      <c r="C239" s="41" t="s">
        <v>599</v>
      </c>
      <c r="D239" s="41" t="s">
        <v>600</v>
      </c>
      <c r="E239" s="41"/>
      <c r="F239" s="41" t="s">
        <v>429</v>
      </c>
      <c r="G239" s="41" t="s">
        <v>601</v>
      </c>
    </row>
    <row r="240" spans="1:7" x14ac:dyDescent="0.3">
      <c r="A240" s="22" t="s">
        <v>1357</v>
      </c>
      <c r="B240" s="22" t="s">
        <v>632</v>
      </c>
      <c r="C240" s="147" t="s">
        <v>770</v>
      </c>
      <c r="D240" s="22"/>
      <c r="E240" s="22"/>
      <c r="F240" s="110"/>
      <c r="G240" s="110"/>
    </row>
    <row r="241" spans="1:7" x14ac:dyDescent="0.3">
      <c r="A241" s="22"/>
      <c r="B241" s="22"/>
      <c r="C241" s="22"/>
      <c r="D241" s="22"/>
      <c r="E241" s="22"/>
      <c r="F241" s="110"/>
      <c r="G241" s="110"/>
    </row>
    <row r="242" spans="1:7" x14ac:dyDescent="0.3">
      <c r="A242" s="22"/>
      <c r="B242" s="39" t="s">
        <v>633</v>
      </c>
      <c r="C242" s="22"/>
      <c r="D242" s="22"/>
      <c r="E242" s="22"/>
      <c r="F242" s="110"/>
      <c r="G242" s="110"/>
    </row>
    <row r="243" spans="1:7" x14ac:dyDescent="0.3">
      <c r="A243" s="22" t="s">
        <v>1358</v>
      </c>
      <c r="B243" s="22" t="s">
        <v>635</v>
      </c>
      <c r="C243" s="147" t="s">
        <v>770</v>
      </c>
      <c r="D243" s="147" t="s">
        <v>770</v>
      </c>
      <c r="E243" s="22"/>
      <c r="F243" s="102" t="str">
        <f>IF($C$251=0,"",IF(C243="[for completion]","",IF(C243="","",C243/$C$251)))</f>
        <v/>
      </c>
      <c r="G243" s="102" t="str">
        <f>IF($D$251=0,"",IF(D243="[for completion]","",IF(D243="","",D243/$D$251)))</f>
        <v/>
      </c>
    </row>
    <row r="244" spans="1:7" x14ac:dyDescent="0.3">
      <c r="A244" s="22" t="s">
        <v>1359</v>
      </c>
      <c r="B244" s="22" t="s">
        <v>637</v>
      </c>
      <c r="C244" s="147" t="s">
        <v>770</v>
      </c>
      <c r="D244" s="147" t="s">
        <v>770</v>
      </c>
      <c r="E244" s="22"/>
      <c r="F244" s="102" t="str">
        <f t="shared" ref="F244:F250" si="3">IF($C$251=0,"",IF(C244="[for completion]","",IF(C244="","",C244/$C$251)))</f>
        <v/>
      </c>
      <c r="G244" s="102" t="str">
        <f t="shared" ref="G244:G250" si="4">IF($D$251=0,"",IF(D244="[for completion]","",IF(D244="","",D244/$D$251)))</f>
        <v/>
      </c>
    </row>
    <row r="245" spans="1:7" x14ac:dyDescent="0.3">
      <c r="A245" s="22" t="s">
        <v>1360</v>
      </c>
      <c r="B245" s="22" t="s">
        <v>639</v>
      </c>
      <c r="C245" s="147" t="s">
        <v>770</v>
      </c>
      <c r="D245" s="147" t="s">
        <v>770</v>
      </c>
      <c r="E245" s="22"/>
      <c r="F245" s="102" t="str">
        <f t="shared" si="3"/>
        <v/>
      </c>
      <c r="G245" s="102" t="str">
        <f t="shared" si="4"/>
        <v/>
      </c>
    </row>
    <row r="246" spans="1:7" x14ac:dyDescent="0.3">
      <c r="A246" s="22" t="s">
        <v>1361</v>
      </c>
      <c r="B246" s="22" t="s">
        <v>641</v>
      </c>
      <c r="C246" s="147" t="s">
        <v>770</v>
      </c>
      <c r="D246" s="147" t="s">
        <v>770</v>
      </c>
      <c r="E246" s="22"/>
      <c r="F246" s="102" t="str">
        <f t="shared" si="3"/>
        <v/>
      </c>
      <c r="G246" s="102" t="str">
        <f t="shared" si="4"/>
        <v/>
      </c>
    </row>
    <row r="247" spans="1:7" x14ac:dyDescent="0.3">
      <c r="A247" s="22" t="s">
        <v>1362</v>
      </c>
      <c r="B247" s="22" t="s">
        <v>643</v>
      </c>
      <c r="C247" s="147" t="s">
        <v>770</v>
      </c>
      <c r="D247" s="147" t="s">
        <v>770</v>
      </c>
      <c r="E247" s="22"/>
      <c r="F247" s="102" t="str">
        <f>IF($C$251=0,"",IF(C247="[for completion]","",IF(C247="","",C247/$C$251)))</f>
        <v/>
      </c>
      <c r="G247" s="102" t="str">
        <f t="shared" si="4"/>
        <v/>
      </c>
    </row>
    <row r="248" spans="1:7" x14ac:dyDescent="0.3">
      <c r="A248" s="22" t="s">
        <v>1363</v>
      </c>
      <c r="B248" s="22" t="s">
        <v>645</v>
      </c>
      <c r="C248" s="147" t="s">
        <v>770</v>
      </c>
      <c r="D248" s="147" t="s">
        <v>770</v>
      </c>
      <c r="E248" s="22"/>
      <c r="F248" s="102" t="str">
        <f t="shared" si="3"/>
        <v/>
      </c>
      <c r="G248" s="102" t="str">
        <f t="shared" si="4"/>
        <v/>
      </c>
    </row>
    <row r="249" spans="1:7" x14ac:dyDescent="0.3">
      <c r="A249" s="22" t="s">
        <v>1364</v>
      </c>
      <c r="B249" s="22" t="s">
        <v>647</v>
      </c>
      <c r="C249" s="147" t="s">
        <v>770</v>
      </c>
      <c r="D249" s="147" t="s">
        <v>770</v>
      </c>
      <c r="E249" s="22"/>
      <c r="F249" s="102" t="str">
        <f t="shared" si="3"/>
        <v/>
      </c>
      <c r="G249" s="102" t="str">
        <f t="shared" si="4"/>
        <v/>
      </c>
    </row>
    <row r="250" spans="1:7" x14ac:dyDescent="0.3">
      <c r="A250" s="22" t="s">
        <v>1365</v>
      </c>
      <c r="B250" s="22" t="s">
        <v>649</v>
      </c>
      <c r="C250" s="147" t="s">
        <v>770</v>
      </c>
      <c r="D250" s="147" t="s">
        <v>770</v>
      </c>
      <c r="E250" s="22"/>
      <c r="F250" s="102" t="str">
        <f t="shared" si="3"/>
        <v/>
      </c>
      <c r="G250" s="102" t="str">
        <f t="shared" si="4"/>
        <v/>
      </c>
    </row>
    <row r="251" spans="1:7" x14ac:dyDescent="0.3">
      <c r="A251" s="22" t="s">
        <v>1366</v>
      </c>
      <c r="B251" s="48" t="s">
        <v>88</v>
      </c>
      <c r="C251" s="96">
        <f>SUM(C243:C250)</f>
        <v>0</v>
      </c>
      <c r="D251" s="97">
        <f>SUM(D243:D250)</f>
        <v>0</v>
      </c>
      <c r="E251" s="22"/>
      <c r="F251" s="111">
        <f>SUM(F240:F250)</f>
        <v>0</v>
      </c>
      <c r="G251" s="111">
        <f>SUM(G240:G250)</f>
        <v>0</v>
      </c>
    </row>
    <row r="252" spans="1:7" x14ac:dyDescent="0.3">
      <c r="A252" s="22" t="s">
        <v>1367</v>
      </c>
      <c r="B252" s="50" t="s">
        <v>652</v>
      </c>
      <c r="C252" s="130"/>
      <c r="D252" s="148"/>
      <c r="E252" s="22"/>
      <c r="F252" s="102" t="s">
        <v>1170</v>
      </c>
      <c r="G252" s="102" t="s">
        <v>1170</v>
      </c>
    </row>
    <row r="253" spans="1:7" x14ac:dyDescent="0.3">
      <c r="A253" s="22" t="s">
        <v>1368</v>
      </c>
      <c r="B253" s="50" t="s">
        <v>654</v>
      </c>
      <c r="C253" s="130"/>
      <c r="D253" s="148"/>
      <c r="E253" s="22"/>
      <c r="F253" s="102" t="s">
        <v>1170</v>
      </c>
      <c r="G253" s="102" t="s">
        <v>1170</v>
      </c>
    </row>
    <row r="254" spans="1:7" x14ac:dyDescent="0.3">
      <c r="A254" s="22" t="s">
        <v>1369</v>
      </c>
      <c r="B254" s="50" t="s">
        <v>656</v>
      </c>
      <c r="C254" s="130"/>
      <c r="D254" s="148"/>
      <c r="E254" s="22"/>
      <c r="F254" s="102" t="s">
        <v>1170</v>
      </c>
      <c r="G254" s="102" t="s">
        <v>1170</v>
      </c>
    </row>
    <row r="255" spans="1:7" x14ac:dyDescent="0.3">
      <c r="A255" s="22" t="s">
        <v>1370</v>
      </c>
      <c r="B255" s="50" t="s">
        <v>658</v>
      </c>
      <c r="C255" s="130"/>
      <c r="D255" s="148"/>
      <c r="E255" s="22"/>
      <c r="F255" s="102" t="s">
        <v>1170</v>
      </c>
      <c r="G255" s="102" t="s">
        <v>1170</v>
      </c>
    </row>
    <row r="256" spans="1:7" x14ac:dyDescent="0.3">
      <c r="A256" s="22" t="s">
        <v>1371</v>
      </c>
      <c r="B256" s="50" t="s">
        <v>660</v>
      </c>
      <c r="C256" s="130"/>
      <c r="D256" s="148"/>
      <c r="E256" s="22"/>
      <c r="F256" s="102" t="s">
        <v>1170</v>
      </c>
      <c r="G256" s="102" t="s">
        <v>1170</v>
      </c>
    </row>
    <row r="257" spans="1:7" x14ac:dyDescent="0.3">
      <c r="A257" s="22" t="s">
        <v>1372</v>
      </c>
      <c r="B257" s="50" t="s">
        <v>662</v>
      </c>
      <c r="C257" s="130"/>
      <c r="D257" s="148"/>
      <c r="E257" s="22"/>
      <c r="F257" s="102" t="s">
        <v>1170</v>
      </c>
      <c r="G257" s="102" t="s">
        <v>1170</v>
      </c>
    </row>
    <row r="258" spans="1:7" x14ac:dyDescent="0.3">
      <c r="A258" s="22" t="s">
        <v>1373</v>
      </c>
      <c r="B258" s="50"/>
      <c r="C258" s="22"/>
      <c r="D258" s="22"/>
      <c r="E258" s="22"/>
      <c r="F258" s="102"/>
      <c r="G258" s="102"/>
    </row>
    <row r="259" spans="1:7" x14ac:dyDescent="0.3">
      <c r="A259" s="22" t="s">
        <v>1374</v>
      </c>
      <c r="B259" s="50"/>
      <c r="C259" s="22"/>
      <c r="D259" s="22"/>
      <c r="E259" s="22"/>
      <c r="F259" s="102"/>
      <c r="G259" s="102"/>
    </row>
    <row r="260" spans="1:7" x14ac:dyDescent="0.3">
      <c r="A260" s="22" t="s">
        <v>1375</v>
      </c>
      <c r="B260" s="50"/>
      <c r="C260" s="22"/>
      <c r="D260" s="22"/>
      <c r="E260" s="22"/>
      <c r="F260" s="102"/>
      <c r="G260" s="102"/>
    </row>
    <row r="261" spans="1:7" x14ac:dyDescent="0.3">
      <c r="A261" s="41"/>
      <c r="B261" s="41" t="s">
        <v>666</v>
      </c>
      <c r="C261" s="41" t="s">
        <v>599</v>
      </c>
      <c r="D261" s="41" t="s">
        <v>600</v>
      </c>
      <c r="E261" s="41"/>
      <c r="F261" s="41" t="s">
        <v>429</v>
      </c>
      <c r="G261" s="41" t="s">
        <v>601</v>
      </c>
    </row>
    <row r="262" spans="1:7" x14ac:dyDescent="0.3">
      <c r="A262" s="22" t="s">
        <v>1376</v>
      </c>
      <c r="B262" s="22" t="s">
        <v>632</v>
      </c>
      <c r="C262" s="147" t="s">
        <v>770</v>
      </c>
      <c r="D262" s="22"/>
      <c r="E262" s="22"/>
      <c r="F262" s="110"/>
      <c r="G262" s="110"/>
    </row>
    <row r="263" spans="1:7" x14ac:dyDescent="0.3">
      <c r="A263" s="22"/>
      <c r="B263" s="22"/>
      <c r="C263" s="22"/>
      <c r="D263" s="22"/>
      <c r="E263" s="22"/>
      <c r="F263" s="110"/>
      <c r="G263" s="110"/>
    </row>
    <row r="264" spans="1:7" x14ac:dyDescent="0.3">
      <c r="A264" s="22"/>
      <c r="B264" s="39" t="s">
        <v>633</v>
      </c>
      <c r="C264" s="22"/>
      <c r="D264" s="22"/>
      <c r="E264" s="22"/>
      <c r="F264" s="110"/>
      <c r="G264" s="110"/>
    </row>
    <row r="265" spans="1:7" x14ac:dyDescent="0.3">
      <c r="A265" s="22" t="s">
        <v>1377</v>
      </c>
      <c r="B265" s="22" t="s">
        <v>635</v>
      </c>
      <c r="C265" s="147" t="s">
        <v>770</v>
      </c>
      <c r="D265" s="147" t="s">
        <v>770</v>
      </c>
      <c r="E265" s="22"/>
      <c r="F265" s="102" t="str">
        <f>IF($C$273=0,"",IF(C265="[for completion]","",IF(C265="","",C265/$C$273)))</f>
        <v/>
      </c>
      <c r="G265" s="102" t="str">
        <f>IF($D$273=0,"",IF(D265="[for completion]","",IF(D265="","",D265/$D$273)))</f>
        <v/>
      </c>
    </row>
    <row r="266" spans="1:7" x14ac:dyDescent="0.3">
      <c r="A266" s="22" t="s">
        <v>1378</v>
      </c>
      <c r="B266" s="22" t="s">
        <v>637</v>
      </c>
      <c r="C266" s="147" t="s">
        <v>770</v>
      </c>
      <c r="D266" s="147" t="s">
        <v>770</v>
      </c>
      <c r="E266" s="22"/>
      <c r="F266" s="102" t="str">
        <f t="shared" ref="F266:F272" si="5">IF($C$273=0,"",IF(C266="[for completion]","",IF(C266="","",C266/$C$273)))</f>
        <v/>
      </c>
      <c r="G266" s="102" t="str">
        <f t="shared" ref="G266:G272" si="6">IF($D$273=0,"",IF(D266="[for completion]","",IF(D266="","",D266/$D$273)))</f>
        <v/>
      </c>
    </row>
    <row r="267" spans="1:7" x14ac:dyDescent="0.3">
      <c r="A267" s="22" t="s">
        <v>1379</v>
      </c>
      <c r="B267" s="22" t="s">
        <v>639</v>
      </c>
      <c r="C267" s="147" t="s">
        <v>770</v>
      </c>
      <c r="D267" s="147" t="s">
        <v>770</v>
      </c>
      <c r="E267" s="22"/>
      <c r="F267" s="102" t="str">
        <f t="shared" si="5"/>
        <v/>
      </c>
      <c r="G267" s="102" t="str">
        <f t="shared" si="6"/>
        <v/>
      </c>
    </row>
    <row r="268" spans="1:7" x14ac:dyDescent="0.3">
      <c r="A268" s="22" t="s">
        <v>1380</v>
      </c>
      <c r="B268" s="22" t="s">
        <v>641</v>
      </c>
      <c r="C268" s="147" t="s">
        <v>770</v>
      </c>
      <c r="D268" s="147" t="s">
        <v>770</v>
      </c>
      <c r="E268" s="22"/>
      <c r="F268" s="102" t="str">
        <f t="shared" si="5"/>
        <v/>
      </c>
      <c r="G268" s="102" t="str">
        <f t="shared" si="6"/>
        <v/>
      </c>
    </row>
    <row r="269" spans="1:7" x14ac:dyDescent="0.3">
      <c r="A269" s="22" t="s">
        <v>1381</v>
      </c>
      <c r="B269" s="22" t="s">
        <v>643</v>
      </c>
      <c r="C269" s="147" t="s">
        <v>770</v>
      </c>
      <c r="D269" s="147" t="s">
        <v>770</v>
      </c>
      <c r="E269" s="22"/>
      <c r="F269" s="102" t="str">
        <f t="shared" si="5"/>
        <v/>
      </c>
      <c r="G269" s="102" t="str">
        <f t="shared" si="6"/>
        <v/>
      </c>
    </row>
    <row r="270" spans="1:7" x14ac:dyDescent="0.3">
      <c r="A270" s="22" t="s">
        <v>1382</v>
      </c>
      <c r="B270" s="22" t="s">
        <v>645</v>
      </c>
      <c r="C270" s="147" t="s">
        <v>770</v>
      </c>
      <c r="D270" s="147" t="s">
        <v>770</v>
      </c>
      <c r="E270" s="22"/>
      <c r="F270" s="102" t="str">
        <f t="shared" si="5"/>
        <v/>
      </c>
      <c r="G270" s="102" t="str">
        <f t="shared" si="6"/>
        <v/>
      </c>
    </row>
    <row r="271" spans="1:7" x14ac:dyDescent="0.3">
      <c r="A271" s="22" t="s">
        <v>1383</v>
      </c>
      <c r="B271" s="22" t="s">
        <v>647</v>
      </c>
      <c r="C271" s="147" t="s">
        <v>770</v>
      </c>
      <c r="D271" s="147" t="s">
        <v>770</v>
      </c>
      <c r="E271" s="22"/>
      <c r="F271" s="102" t="str">
        <f t="shared" si="5"/>
        <v/>
      </c>
      <c r="G271" s="102" t="str">
        <f t="shared" si="6"/>
        <v/>
      </c>
    </row>
    <row r="272" spans="1:7" x14ac:dyDescent="0.3">
      <c r="A272" s="22" t="s">
        <v>1384</v>
      </c>
      <c r="B272" s="22" t="s">
        <v>649</v>
      </c>
      <c r="C272" s="147" t="s">
        <v>770</v>
      </c>
      <c r="D272" s="147" t="s">
        <v>770</v>
      </c>
      <c r="E272" s="22"/>
      <c r="F272" s="102" t="str">
        <f t="shared" si="5"/>
        <v/>
      </c>
      <c r="G272" s="102" t="str">
        <f t="shared" si="6"/>
        <v/>
      </c>
    </row>
    <row r="273" spans="1:7" x14ac:dyDescent="0.3">
      <c r="A273" s="22" t="s">
        <v>1385</v>
      </c>
      <c r="B273" s="48" t="s">
        <v>88</v>
      </c>
      <c r="C273" s="96">
        <f>SUM(C265:C272)</f>
        <v>0</v>
      </c>
      <c r="D273" s="97">
        <f>SUM(D265:D272)</f>
        <v>0</v>
      </c>
      <c r="E273" s="22"/>
      <c r="F273" s="111">
        <f>SUM(F265:F272)</f>
        <v>0</v>
      </c>
      <c r="G273" s="111">
        <f>SUM(G265:G272)</f>
        <v>0</v>
      </c>
    </row>
    <row r="274" spans="1:7" x14ac:dyDescent="0.3">
      <c r="A274" s="22" t="s">
        <v>1386</v>
      </c>
      <c r="B274" s="50" t="s">
        <v>652</v>
      </c>
      <c r="C274" s="130"/>
      <c r="D274" s="148"/>
      <c r="E274" s="22"/>
      <c r="F274" s="102" t="s">
        <v>1170</v>
      </c>
      <c r="G274" s="102" t="s">
        <v>1170</v>
      </c>
    </row>
    <row r="275" spans="1:7" x14ac:dyDescent="0.3">
      <c r="A275" s="22" t="s">
        <v>1387</v>
      </c>
      <c r="B275" s="50" t="s">
        <v>654</v>
      </c>
      <c r="C275" s="130"/>
      <c r="D275" s="148"/>
      <c r="E275" s="22"/>
      <c r="F275" s="102" t="s">
        <v>1170</v>
      </c>
      <c r="G275" s="102" t="s">
        <v>1170</v>
      </c>
    </row>
    <row r="276" spans="1:7" x14ac:dyDescent="0.3">
      <c r="A276" s="22" t="s">
        <v>1388</v>
      </c>
      <c r="B276" s="50" t="s">
        <v>656</v>
      </c>
      <c r="C276" s="130"/>
      <c r="D276" s="148"/>
      <c r="E276" s="22"/>
      <c r="F276" s="102" t="s">
        <v>1170</v>
      </c>
      <c r="G276" s="102" t="s">
        <v>1170</v>
      </c>
    </row>
    <row r="277" spans="1:7" x14ac:dyDescent="0.3">
      <c r="A277" s="22" t="s">
        <v>1389</v>
      </c>
      <c r="B277" s="50" t="s">
        <v>658</v>
      </c>
      <c r="C277" s="130"/>
      <c r="D277" s="148"/>
      <c r="E277" s="22"/>
      <c r="F277" s="102" t="s">
        <v>1170</v>
      </c>
      <c r="G277" s="102" t="s">
        <v>1170</v>
      </c>
    </row>
    <row r="278" spans="1:7" x14ac:dyDescent="0.3">
      <c r="A278" s="22" t="s">
        <v>1390</v>
      </c>
      <c r="B278" s="50" t="s">
        <v>660</v>
      </c>
      <c r="C278" s="130"/>
      <c r="D278" s="148"/>
      <c r="E278" s="22"/>
      <c r="F278" s="102" t="s">
        <v>1170</v>
      </c>
      <c r="G278" s="102" t="s">
        <v>1170</v>
      </c>
    </row>
    <row r="279" spans="1:7" x14ac:dyDescent="0.3">
      <c r="A279" s="22" t="s">
        <v>1391</v>
      </c>
      <c r="B279" s="50" t="s">
        <v>662</v>
      </c>
      <c r="C279" s="130"/>
      <c r="D279" s="148"/>
      <c r="E279" s="22"/>
      <c r="F279" s="102" t="s">
        <v>1170</v>
      </c>
      <c r="G279" s="102" t="s">
        <v>1170</v>
      </c>
    </row>
    <row r="280" spans="1:7" x14ac:dyDescent="0.3">
      <c r="A280" s="22" t="s">
        <v>1392</v>
      </c>
      <c r="B280" s="50"/>
      <c r="C280" s="22"/>
      <c r="D280" s="22"/>
      <c r="E280" s="22"/>
      <c r="F280" s="47"/>
      <c r="G280" s="47"/>
    </row>
    <row r="281" spans="1:7" x14ac:dyDescent="0.3">
      <c r="A281" s="22" t="s">
        <v>1393</v>
      </c>
      <c r="B281" s="50"/>
      <c r="C281" s="22"/>
      <c r="D281" s="22"/>
      <c r="E281" s="22"/>
      <c r="F281" s="47"/>
      <c r="G281" s="47"/>
    </row>
    <row r="282" spans="1:7" x14ac:dyDescent="0.3">
      <c r="A282" s="22" t="s">
        <v>1394</v>
      </c>
      <c r="B282" s="50"/>
      <c r="C282" s="22"/>
      <c r="D282" s="22"/>
      <c r="E282" s="22"/>
      <c r="F282" s="47"/>
      <c r="G282" s="47"/>
    </row>
    <row r="283" spans="1:7" x14ac:dyDescent="0.3">
      <c r="A283" s="41"/>
      <c r="B283" s="41" t="s">
        <v>686</v>
      </c>
      <c r="C283" s="41" t="s">
        <v>429</v>
      </c>
      <c r="D283" s="41"/>
      <c r="E283" s="41"/>
      <c r="F283" s="41"/>
      <c r="G283" s="41"/>
    </row>
    <row r="284" spans="1:7" x14ac:dyDescent="0.3">
      <c r="A284" s="22" t="s">
        <v>1395</v>
      </c>
      <c r="B284" s="22" t="s">
        <v>688</v>
      </c>
      <c r="C284" s="147" t="s">
        <v>770</v>
      </c>
      <c r="D284" s="22"/>
      <c r="E284" s="87"/>
      <c r="F284" s="87"/>
      <c r="G284" s="87"/>
    </row>
    <row r="285" spans="1:7" x14ac:dyDescent="0.3">
      <c r="A285" s="22" t="s">
        <v>1396</v>
      </c>
      <c r="B285" s="22" t="s">
        <v>690</v>
      </c>
      <c r="C285" s="147" t="s">
        <v>770</v>
      </c>
      <c r="D285" s="22"/>
      <c r="E285" s="87"/>
      <c r="F285" s="87"/>
      <c r="G285" s="20"/>
    </row>
    <row r="286" spans="1:7" x14ac:dyDescent="0.3">
      <c r="A286" s="22" t="s">
        <v>1397</v>
      </c>
      <c r="B286" s="22" t="s">
        <v>692</v>
      </c>
      <c r="C286" s="147" t="s">
        <v>770</v>
      </c>
      <c r="D286" s="22"/>
      <c r="E286" s="87"/>
      <c r="F286" s="87"/>
      <c r="G286" s="20"/>
    </row>
    <row r="287" spans="1:7" x14ac:dyDescent="0.3">
      <c r="A287" s="22" t="s">
        <v>1398</v>
      </c>
      <c r="B287" s="22" t="s">
        <v>1726</v>
      </c>
      <c r="C287" s="147" t="s">
        <v>770</v>
      </c>
      <c r="D287" s="22"/>
      <c r="E287" s="87"/>
      <c r="F287" s="87"/>
      <c r="G287" s="20"/>
    </row>
    <row r="288" spans="1:7" x14ac:dyDescent="0.3">
      <c r="A288" s="22" t="s">
        <v>1399</v>
      </c>
      <c r="B288" s="39" t="s">
        <v>939</v>
      </c>
      <c r="C288" s="147" t="s">
        <v>770</v>
      </c>
      <c r="D288" s="36"/>
      <c r="E288" s="36"/>
      <c r="F288" s="54"/>
      <c r="G288" s="54"/>
    </row>
    <row r="289" spans="1:7" x14ac:dyDescent="0.3">
      <c r="A289" s="22" t="s">
        <v>1727</v>
      </c>
      <c r="B289" s="22" t="s">
        <v>86</v>
      </c>
      <c r="C289" s="147" t="s">
        <v>770</v>
      </c>
      <c r="D289" s="22"/>
      <c r="E289" s="87"/>
      <c r="F289" s="87"/>
      <c r="G289" s="20"/>
    </row>
    <row r="290" spans="1:7" x14ac:dyDescent="0.3">
      <c r="A290" s="22" t="s">
        <v>1400</v>
      </c>
      <c r="B290" s="50" t="s">
        <v>696</v>
      </c>
      <c r="C290" s="149"/>
      <c r="D290" s="22"/>
      <c r="E290" s="87"/>
      <c r="F290" s="87"/>
      <c r="G290" s="20"/>
    </row>
    <row r="291" spans="1:7" x14ac:dyDescent="0.3">
      <c r="A291" s="22" t="s">
        <v>1401</v>
      </c>
      <c r="B291" s="50" t="s">
        <v>698</v>
      </c>
      <c r="C291" s="147"/>
      <c r="D291" s="22"/>
      <c r="E291" s="87"/>
      <c r="F291" s="87"/>
      <c r="G291" s="20"/>
    </row>
    <row r="292" spans="1:7" x14ac:dyDescent="0.3">
      <c r="A292" s="22" t="s">
        <v>1402</v>
      </c>
      <c r="B292" s="50" t="s">
        <v>700</v>
      </c>
      <c r="C292" s="147"/>
      <c r="D292" s="22"/>
      <c r="E292" s="87"/>
      <c r="F292" s="87"/>
      <c r="G292" s="20"/>
    </row>
    <row r="293" spans="1:7" x14ac:dyDescent="0.3">
      <c r="A293" s="22" t="s">
        <v>1403</v>
      </c>
      <c r="B293" s="50" t="s">
        <v>702</v>
      </c>
      <c r="C293" s="147"/>
      <c r="D293" s="22"/>
      <c r="E293" s="87"/>
      <c r="F293" s="87"/>
      <c r="G293" s="20"/>
    </row>
    <row r="294" spans="1:7" x14ac:dyDescent="0.3">
      <c r="A294" s="22" t="s">
        <v>1404</v>
      </c>
      <c r="B294" s="144" t="s">
        <v>90</v>
      </c>
      <c r="C294" s="147"/>
      <c r="D294" s="22"/>
      <c r="E294" s="87"/>
      <c r="F294" s="87"/>
      <c r="G294" s="20"/>
    </row>
    <row r="295" spans="1:7" x14ac:dyDescent="0.3">
      <c r="A295" s="22" t="s">
        <v>1405</v>
      </c>
      <c r="B295" s="144" t="s">
        <v>90</v>
      </c>
      <c r="C295" s="147"/>
      <c r="D295" s="22"/>
      <c r="E295" s="87"/>
      <c r="F295" s="87"/>
      <c r="G295" s="20"/>
    </row>
    <row r="296" spans="1:7" x14ac:dyDescent="0.3">
      <c r="A296" s="22" t="s">
        <v>1406</v>
      </c>
      <c r="B296" s="144" t="s">
        <v>90</v>
      </c>
      <c r="C296" s="147"/>
      <c r="D296" s="22"/>
      <c r="E296" s="87"/>
      <c r="F296" s="87"/>
      <c r="G296" s="20"/>
    </row>
    <row r="297" spans="1:7" x14ac:dyDescent="0.3">
      <c r="A297" s="22" t="s">
        <v>1407</v>
      </c>
      <c r="B297" s="144" t="s">
        <v>90</v>
      </c>
      <c r="C297" s="147"/>
      <c r="D297" s="22"/>
      <c r="E297" s="87"/>
      <c r="F297" s="87"/>
      <c r="G297" s="20"/>
    </row>
    <row r="298" spans="1:7" x14ac:dyDescent="0.3">
      <c r="A298" s="22" t="s">
        <v>1408</v>
      </c>
      <c r="B298" s="144" t="s">
        <v>90</v>
      </c>
      <c r="C298" s="147"/>
      <c r="D298" s="22"/>
      <c r="E298" s="87"/>
      <c r="F298" s="87"/>
      <c r="G298" s="20"/>
    </row>
    <row r="299" spans="1:7" x14ac:dyDescent="0.3">
      <c r="A299" s="22" t="s">
        <v>1409</v>
      </c>
      <c r="B299" s="144" t="s">
        <v>90</v>
      </c>
      <c r="C299" s="147"/>
      <c r="D299" s="22"/>
      <c r="E299" s="87"/>
      <c r="F299" s="87"/>
      <c r="G299" s="20"/>
    </row>
    <row r="300" spans="1:7" x14ac:dyDescent="0.3">
      <c r="A300" s="41"/>
      <c r="B300" s="41" t="s">
        <v>708</v>
      </c>
      <c r="C300" s="41" t="s">
        <v>429</v>
      </c>
      <c r="D300" s="41"/>
      <c r="E300" s="41"/>
      <c r="F300" s="41"/>
      <c r="G300" s="41"/>
    </row>
    <row r="301" spans="1:7" x14ac:dyDescent="0.3">
      <c r="A301" s="22" t="s">
        <v>1410</v>
      </c>
      <c r="B301" s="22" t="s">
        <v>940</v>
      </c>
      <c r="C301" s="147" t="s">
        <v>770</v>
      </c>
      <c r="D301" s="22"/>
      <c r="E301" s="20"/>
      <c r="F301" s="20"/>
      <c r="G301" s="20"/>
    </row>
    <row r="302" spans="1:7" x14ac:dyDescent="0.3">
      <c r="A302" s="22" t="s">
        <v>1411</v>
      </c>
      <c r="B302" s="22" t="s">
        <v>710</v>
      </c>
      <c r="C302" s="147" t="s">
        <v>770</v>
      </c>
      <c r="D302" s="22"/>
      <c r="E302" s="20"/>
      <c r="F302" s="20"/>
      <c r="G302" s="20"/>
    </row>
    <row r="303" spans="1:7" x14ac:dyDescent="0.3">
      <c r="A303" s="22" t="s">
        <v>1412</v>
      </c>
      <c r="B303" s="22" t="s">
        <v>86</v>
      </c>
      <c r="C303" s="147" t="s">
        <v>770</v>
      </c>
      <c r="D303" s="22"/>
      <c r="E303" s="20"/>
      <c r="F303" s="20"/>
      <c r="G303" s="20"/>
    </row>
    <row r="304" spans="1:7" x14ac:dyDescent="0.3">
      <c r="A304" s="22" t="s">
        <v>1413</v>
      </c>
      <c r="B304" s="22"/>
      <c r="C304" s="93"/>
      <c r="D304" s="22"/>
      <c r="E304" s="20"/>
      <c r="F304" s="20"/>
      <c r="G304" s="20"/>
    </row>
    <row r="305" spans="1:7" x14ac:dyDescent="0.3">
      <c r="A305" s="22" t="s">
        <v>1414</v>
      </c>
      <c r="B305" s="22"/>
      <c r="C305" s="93"/>
      <c r="D305" s="22"/>
      <c r="E305" s="20"/>
      <c r="F305" s="20"/>
      <c r="G305" s="20"/>
    </row>
    <row r="306" spans="1:7" x14ac:dyDescent="0.3">
      <c r="A306" s="22" t="s">
        <v>1415</v>
      </c>
      <c r="B306" s="22"/>
      <c r="C306" s="93"/>
      <c r="D306" s="22"/>
      <c r="E306" s="20"/>
      <c r="F306" s="20"/>
      <c r="G306" s="20"/>
    </row>
    <row r="307" spans="1:7" x14ac:dyDescent="0.3">
      <c r="A307" s="41"/>
      <c r="B307" s="41" t="s">
        <v>1649</v>
      </c>
      <c r="C307" s="41" t="s">
        <v>58</v>
      </c>
      <c r="D307" s="41" t="s">
        <v>1157</v>
      </c>
      <c r="E307" s="41"/>
      <c r="F307" s="41" t="s">
        <v>429</v>
      </c>
      <c r="G307" s="41" t="s">
        <v>1416</v>
      </c>
    </row>
    <row r="308" spans="1:7" x14ac:dyDescent="0.3">
      <c r="A308" s="22" t="s">
        <v>1417</v>
      </c>
      <c r="B308" s="142" t="s">
        <v>522</v>
      </c>
      <c r="C308" s="147" t="s">
        <v>770</v>
      </c>
      <c r="D308" s="147" t="s">
        <v>770</v>
      </c>
      <c r="E308" s="28"/>
      <c r="F308" s="102" t="str">
        <f>IF($C$326=0,"",IF(C308="[for completion]","",IF(C308="","",C308/$C$326)))</f>
        <v/>
      </c>
      <c r="G308" s="102" t="str">
        <f>IF($D$326=0,"",IF(D308="[for completion]","",IF(D308="","",D308/$D$326)))</f>
        <v/>
      </c>
    </row>
    <row r="309" spans="1:7" x14ac:dyDescent="0.3">
      <c r="A309" s="22" t="s">
        <v>1418</v>
      </c>
      <c r="B309" s="142" t="s">
        <v>522</v>
      </c>
      <c r="C309" s="147" t="s">
        <v>770</v>
      </c>
      <c r="D309" s="147" t="s">
        <v>770</v>
      </c>
      <c r="E309" s="28"/>
      <c r="F309" s="102" t="str">
        <f t="shared" ref="F309:F325" si="7">IF($C$326=0,"",IF(C309="[for completion]","",IF(C309="","",C309/$C$326)))</f>
        <v/>
      </c>
      <c r="G309" s="102" t="str">
        <f t="shared" ref="G309:G325" si="8">IF($D$326=0,"",IF(D309="[for completion]","",IF(D309="","",D309/$D$326)))</f>
        <v/>
      </c>
    </row>
    <row r="310" spans="1:7" x14ac:dyDescent="0.3">
      <c r="A310" s="22" t="s">
        <v>1419</v>
      </c>
      <c r="B310" s="142" t="s">
        <v>522</v>
      </c>
      <c r="C310" s="147" t="s">
        <v>770</v>
      </c>
      <c r="D310" s="147" t="s">
        <v>770</v>
      </c>
      <c r="E310" s="28"/>
      <c r="F310" s="102" t="str">
        <f t="shared" si="7"/>
        <v/>
      </c>
      <c r="G310" s="102" t="str">
        <f t="shared" si="8"/>
        <v/>
      </c>
    </row>
    <row r="311" spans="1:7" x14ac:dyDescent="0.3">
      <c r="A311" s="22" t="s">
        <v>1420</v>
      </c>
      <c r="B311" s="142" t="s">
        <v>522</v>
      </c>
      <c r="C311" s="147" t="s">
        <v>770</v>
      </c>
      <c r="D311" s="147" t="s">
        <v>770</v>
      </c>
      <c r="E311" s="28"/>
      <c r="F311" s="102" t="str">
        <f t="shared" si="7"/>
        <v/>
      </c>
      <c r="G311" s="102" t="str">
        <f t="shared" si="8"/>
        <v/>
      </c>
    </row>
    <row r="312" spans="1:7" x14ac:dyDescent="0.3">
      <c r="A312" s="22" t="s">
        <v>1421</v>
      </c>
      <c r="B312" s="142" t="s">
        <v>522</v>
      </c>
      <c r="C312" s="147" t="s">
        <v>770</v>
      </c>
      <c r="D312" s="147" t="s">
        <v>770</v>
      </c>
      <c r="E312" s="28"/>
      <c r="F312" s="102" t="str">
        <f t="shared" si="7"/>
        <v/>
      </c>
      <c r="G312" s="102" t="str">
        <f t="shared" si="8"/>
        <v/>
      </c>
    </row>
    <row r="313" spans="1:7" x14ac:dyDescent="0.3">
      <c r="A313" s="22" t="s">
        <v>1422</v>
      </c>
      <c r="B313" s="142" t="s">
        <v>522</v>
      </c>
      <c r="C313" s="147" t="s">
        <v>770</v>
      </c>
      <c r="D313" s="147" t="s">
        <v>770</v>
      </c>
      <c r="E313" s="28"/>
      <c r="F313" s="102" t="str">
        <f t="shared" si="7"/>
        <v/>
      </c>
      <c r="G313" s="102" t="str">
        <f t="shared" si="8"/>
        <v/>
      </c>
    </row>
    <row r="314" spans="1:7" x14ac:dyDescent="0.3">
      <c r="A314" s="22" t="s">
        <v>1423</v>
      </c>
      <c r="B314" s="142" t="s">
        <v>522</v>
      </c>
      <c r="C314" s="147" t="s">
        <v>770</v>
      </c>
      <c r="D314" s="147" t="s">
        <v>770</v>
      </c>
      <c r="E314" s="28"/>
      <c r="F314" s="102" t="str">
        <f>IF($C$326=0,"",IF(C314="[for completion]","",IF(C314="","",C314/$C$326)))</f>
        <v/>
      </c>
      <c r="G314" s="102" t="str">
        <f t="shared" si="8"/>
        <v/>
      </c>
    </row>
    <row r="315" spans="1:7" x14ac:dyDescent="0.3">
      <c r="A315" s="22" t="s">
        <v>1424</v>
      </c>
      <c r="B315" s="142" t="s">
        <v>522</v>
      </c>
      <c r="C315" s="147" t="s">
        <v>770</v>
      </c>
      <c r="D315" s="147" t="s">
        <v>770</v>
      </c>
      <c r="E315" s="28"/>
      <c r="F315" s="102" t="str">
        <f t="shared" si="7"/>
        <v/>
      </c>
      <c r="G315" s="102" t="str">
        <f t="shared" si="8"/>
        <v/>
      </c>
    </row>
    <row r="316" spans="1:7" x14ac:dyDescent="0.3">
      <c r="A316" s="22" t="s">
        <v>1425</v>
      </c>
      <c r="B316" s="142" t="s">
        <v>522</v>
      </c>
      <c r="C316" s="147" t="s">
        <v>770</v>
      </c>
      <c r="D316" s="147" t="s">
        <v>770</v>
      </c>
      <c r="E316" s="28"/>
      <c r="F316" s="102" t="str">
        <f t="shared" si="7"/>
        <v/>
      </c>
      <c r="G316" s="102" t="str">
        <f t="shared" si="8"/>
        <v/>
      </c>
    </row>
    <row r="317" spans="1:7" x14ac:dyDescent="0.3">
      <c r="A317" s="22" t="s">
        <v>1426</v>
      </c>
      <c r="B317" s="142" t="s">
        <v>522</v>
      </c>
      <c r="C317" s="147" t="s">
        <v>770</v>
      </c>
      <c r="D317" s="147" t="s">
        <v>770</v>
      </c>
      <c r="E317" s="28"/>
      <c r="F317" s="102" t="str">
        <f t="shared" si="7"/>
        <v/>
      </c>
      <c r="G317" s="102" t="str">
        <f>IF($D$326=0,"",IF(D317="[for completion]","",IF(D317="","",D317/$D$326)))</f>
        <v/>
      </c>
    </row>
    <row r="318" spans="1:7" x14ac:dyDescent="0.3">
      <c r="A318" s="22" t="s">
        <v>1427</v>
      </c>
      <c r="B318" s="142" t="s">
        <v>522</v>
      </c>
      <c r="C318" s="147" t="s">
        <v>770</v>
      </c>
      <c r="D318" s="147" t="s">
        <v>770</v>
      </c>
      <c r="E318" s="28"/>
      <c r="F318" s="102" t="str">
        <f t="shared" si="7"/>
        <v/>
      </c>
      <c r="G318" s="102" t="str">
        <f t="shared" si="8"/>
        <v/>
      </c>
    </row>
    <row r="319" spans="1:7" x14ac:dyDescent="0.3">
      <c r="A319" s="22" t="s">
        <v>1428</v>
      </c>
      <c r="B319" s="142" t="s">
        <v>522</v>
      </c>
      <c r="C319" s="147" t="s">
        <v>770</v>
      </c>
      <c r="D319" s="147" t="s">
        <v>770</v>
      </c>
      <c r="E319" s="28"/>
      <c r="F319" s="102" t="str">
        <f t="shared" si="7"/>
        <v/>
      </c>
      <c r="G319" s="102" t="str">
        <f t="shared" si="8"/>
        <v/>
      </c>
    </row>
    <row r="320" spans="1:7" x14ac:dyDescent="0.3">
      <c r="A320" s="22" t="s">
        <v>1429</v>
      </c>
      <c r="B320" s="142" t="s">
        <v>522</v>
      </c>
      <c r="C320" s="147" t="s">
        <v>770</v>
      </c>
      <c r="D320" s="147" t="s">
        <v>770</v>
      </c>
      <c r="E320" s="28"/>
      <c r="F320" s="102" t="str">
        <f t="shared" si="7"/>
        <v/>
      </c>
      <c r="G320" s="102" t="str">
        <f t="shared" si="8"/>
        <v/>
      </c>
    </row>
    <row r="321" spans="1:7" x14ac:dyDescent="0.3">
      <c r="A321" s="22" t="s">
        <v>1430</v>
      </c>
      <c r="B321" s="142" t="s">
        <v>522</v>
      </c>
      <c r="C321" s="147" t="s">
        <v>770</v>
      </c>
      <c r="D321" s="147" t="s">
        <v>770</v>
      </c>
      <c r="E321" s="28"/>
      <c r="F321" s="102" t="str">
        <f t="shared" si="7"/>
        <v/>
      </c>
      <c r="G321" s="102" t="str">
        <f t="shared" si="8"/>
        <v/>
      </c>
    </row>
    <row r="322" spans="1:7" x14ac:dyDescent="0.3">
      <c r="A322" s="22" t="s">
        <v>1431</v>
      </c>
      <c r="B322" s="142" t="s">
        <v>522</v>
      </c>
      <c r="C322" s="147" t="s">
        <v>770</v>
      </c>
      <c r="D322" s="147" t="s">
        <v>770</v>
      </c>
      <c r="E322" s="28"/>
      <c r="F322" s="102" t="str">
        <f t="shared" si="7"/>
        <v/>
      </c>
      <c r="G322" s="102" t="str">
        <f t="shared" si="8"/>
        <v/>
      </c>
    </row>
    <row r="323" spans="1:7" x14ac:dyDescent="0.3">
      <c r="A323" s="22" t="s">
        <v>1432</v>
      </c>
      <c r="B323" s="142" t="s">
        <v>522</v>
      </c>
      <c r="C323" s="147" t="s">
        <v>770</v>
      </c>
      <c r="D323" s="147" t="s">
        <v>770</v>
      </c>
      <c r="E323" s="28"/>
      <c r="F323" s="102" t="str">
        <f t="shared" si="7"/>
        <v/>
      </c>
      <c r="G323" s="102" t="str">
        <f t="shared" si="8"/>
        <v/>
      </c>
    </row>
    <row r="324" spans="1:7" x14ac:dyDescent="0.3">
      <c r="A324" s="22" t="s">
        <v>1433</v>
      </c>
      <c r="B324" s="142" t="s">
        <v>522</v>
      </c>
      <c r="C324" s="147" t="s">
        <v>770</v>
      </c>
      <c r="D324" s="147" t="s">
        <v>770</v>
      </c>
      <c r="E324" s="28"/>
      <c r="F324" s="102" t="str">
        <f t="shared" si="7"/>
        <v/>
      </c>
      <c r="G324" s="102" t="str">
        <f t="shared" si="8"/>
        <v/>
      </c>
    </row>
    <row r="325" spans="1:7" x14ac:dyDescent="0.3">
      <c r="A325" s="22" t="s">
        <v>1434</v>
      </c>
      <c r="B325" s="39" t="s">
        <v>1550</v>
      </c>
      <c r="C325" s="147" t="s">
        <v>770</v>
      </c>
      <c r="D325" s="147" t="s">
        <v>770</v>
      </c>
      <c r="E325" s="28"/>
      <c r="F325" s="102" t="str">
        <f t="shared" si="7"/>
        <v/>
      </c>
      <c r="G325" s="102" t="str">
        <f t="shared" si="8"/>
        <v/>
      </c>
    </row>
    <row r="326" spans="1:7" x14ac:dyDescent="0.3">
      <c r="A326" s="22" t="s">
        <v>1435</v>
      </c>
      <c r="B326" s="39" t="s">
        <v>88</v>
      </c>
      <c r="C326" s="96">
        <f>SUM(C308:C325)</f>
        <v>0</v>
      </c>
      <c r="D326" s="97">
        <f>SUM(D308:D325)</f>
        <v>0</v>
      </c>
      <c r="E326" s="28"/>
      <c r="F326" s="111">
        <f>SUM(F318:F325)</f>
        <v>0</v>
      </c>
      <c r="G326" s="111">
        <f>SUM(G318:G325)</f>
        <v>0</v>
      </c>
    </row>
    <row r="327" spans="1:7" x14ac:dyDescent="0.3">
      <c r="A327" s="22" t="s">
        <v>1436</v>
      </c>
      <c r="B327" s="39"/>
      <c r="C327" s="22"/>
      <c r="D327" s="22"/>
      <c r="E327" s="28"/>
      <c r="F327" s="28"/>
      <c r="G327" s="28"/>
    </row>
    <row r="328" spans="1:7" x14ac:dyDescent="0.3">
      <c r="A328" s="22" t="s">
        <v>1437</v>
      </c>
      <c r="B328" s="39"/>
      <c r="C328" s="22"/>
      <c r="D328" s="22"/>
      <c r="E328" s="28"/>
      <c r="F328" s="28"/>
      <c r="G328" s="28"/>
    </row>
    <row r="329" spans="1:7" x14ac:dyDescent="0.3">
      <c r="A329" s="22" t="s">
        <v>1438</v>
      </c>
      <c r="B329" s="39"/>
      <c r="C329" s="22"/>
      <c r="D329" s="22"/>
      <c r="E329" s="28"/>
      <c r="F329" s="28"/>
      <c r="G329" s="28"/>
    </row>
    <row r="330" spans="1:7" x14ac:dyDescent="0.3">
      <c r="A330" s="41"/>
      <c r="B330" s="41" t="s">
        <v>2124</v>
      </c>
      <c r="C330" s="41" t="s">
        <v>58</v>
      </c>
      <c r="D330" s="41" t="s">
        <v>1157</v>
      </c>
      <c r="E330" s="41"/>
      <c r="F330" s="41" t="s">
        <v>429</v>
      </c>
      <c r="G330" s="41" t="s">
        <v>1416</v>
      </c>
    </row>
    <row r="331" spans="1:7" x14ac:dyDescent="0.3">
      <c r="A331" s="22" t="s">
        <v>1439</v>
      </c>
      <c r="B331" s="142" t="s">
        <v>522</v>
      </c>
      <c r="C331" s="147" t="s">
        <v>770</v>
      </c>
      <c r="D331" s="147" t="s">
        <v>770</v>
      </c>
      <c r="E331" s="28"/>
      <c r="F331" s="102" t="str">
        <f>IF($C$349=0,"",IF(C331="[for completion]","",IF(C331="","",C331/$C$349)))</f>
        <v/>
      </c>
      <c r="G331" s="102" t="str">
        <f>IF($D$349=0,"",IF(D331="[for completion]","",IF(D331="","",D331/$D$349)))</f>
        <v/>
      </c>
    </row>
    <row r="332" spans="1:7" x14ac:dyDescent="0.3">
      <c r="A332" s="22" t="s">
        <v>1440</v>
      </c>
      <c r="B332" s="142" t="s">
        <v>522</v>
      </c>
      <c r="C332" s="147" t="s">
        <v>770</v>
      </c>
      <c r="D332" s="147" t="s">
        <v>770</v>
      </c>
      <c r="E332" s="28"/>
      <c r="F332" s="102" t="str">
        <f t="shared" ref="F332:F348" si="9">IF($C$349=0,"",IF(C332="[for completion]","",IF(C332="","",C332/$C$349)))</f>
        <v/>
      </c>
      <c r="G332" s="102" t="str">
        <f t="shared" ref="G332:G348" si="10">IF($D$349=0,"",IF(D332="[for completion]","",IF(D332="","",D332/$D$349)))</f>
        <v/>
      </c>
    </row>
    <row r="333" spans="1:7" x14ac:dyDescent="0.3">
      <c r="A333" s="22" t="s">
        <v>1441</v>
      </c>
      <c r="B333" s="142" t="s">
        <v>522</v>
      </c>
      <c r="C333" s="147" t="s">
        <v>770</v>
      </c>
      <c r="D333" s="147" t="s">
        <v>770</v>
      </c>
      <c r="E333" s="28"/>
      <c r="F333" s="102" t="str">
        <f t="shared" si="9"/>
        <v/>
      </c>
      <c r="G333" s="102" t="str">
        <f t="shared" si="10"/>
        <v/>
      </c>
    </row>
    <row r="334" spans="1:7" x14ac:dyDescent="0.3">
      <c r="A334" s="22" t="s">
        <v>1442</v>
      </c>
      <c r="B334" s="142" t="s">
        <v>522</v>
      </c>
      <c r="C334" s="147" t="s">
        <v>770</v>
      </c>
      <c r="D334" s="147" t="s">
        <v>770</v>
      </c>
      <c r="E334" s="28"/>
      <c r="F334" s="102" t="str">
        <f t="shared" si="9"/>
        <v/>
      </c>
      <c r="G334" s="102" t="str">
        <f t="shared" si="10"/>
        <v/>
      </c>
    </row>
    <row r="335" spans="1:7" x14ac:dyDescent="0.3">
      <c r="A335" s="22" t="s">
        <v>1443</v>
      </c>
      <c r="B335" s="142" t="s">
        <v>522</v>
      </c>
      <c r="C335" s="147" t="s">
        <v>770</v>
      </c>
      <c r="D335" s="147" t="s">
        <v>770</v>
      </c>
      <c r="E335" s="28"/>
      <c r="F335" s="102" t="str">
        <f t="shared" si="9"/>
        <v/>
      </c>
      <c r="G335" s="102" t="str">
        <f t="shared" si="10"/>
        <v/>
      </c>
    </row>
    <row r="336" spans="1:7" x14ac:dyDescent="0.3">
      <c r="A336" s="22" t="s">
        <v>1444</v>
      </c>
      <c r="B336" s="142" t="s">
        <v>522</v>
      </c>
      <c r="C336" s="147" t="s">
        <v>770</v>
      </c>
      <c r="D336" s="147" t="s">
        <v>770</v>
      </c>
      <c r="E336" s="28"/>
      <c r="F336" s="102" t="str">
        <f t="shared" si="9"/>
        <v/>
      </c>
      <c r="G336" s="102" t="str">
        <f t="shared" si="10"/>
        <v/>
      </c>
    </row>
    <row r="337" spans="1:7" x14ac:dyDescent="0.3">
      <c r="A337" s="22" t="s">
        <v>1445</v>
      </c>
      <c r="B337" s="142" t="s">
        <v>522</v>
      </c>
      <c r="C337" s="147" t="s">
        <v>770</v>
      </c>
      <c r="D337" s="147" t="s">
        <v>770</v>
      </c>
      <c r="E337" s="28"/>
      <c r="F337" s="102" t="str">
        <f t="shared" si="9"/>
        <v/>
      </c>
      <c r="G337" s="102" t="str">
        <f t="shared" si="10"/>
        <v/>
      </c>
    </row>
    <row r="338" spans="1:7" x14ac:dyDescent="0.3">
      <c r="A338" s="22" t="s">
        <v>1446</v>
      </c>
      <c r="B338" s="142" t="s">
        <v>522</v>
      </c>
      <c r="C338" s="147" t="s">
        <v>770</v>
      </c>
      <c r="D338" s="147" t="s">
        <v>770</v>
      </c>
      <c r="E338" s="28"/>
      <c r="F338" s="102" t="str">
        <f t="shared" si="9"/>
        <v/>
      </c>
      <c r="G338" s="102" t="str">
        <f t="shared" si="10"/>
        <v/>
      </c>
    </row>
    <row r="339" spans="1:7" x14ac:dyDescent="0.3">
      <c r="A339" s="22" t="s">
        <v>1447</v>
      </c>
      <c r="B339" s="142" t="s">
        <v>522</v>
      </c>
      <c r="C339" s="147" t="s">
        <v>770</v>
      </c>
      <c r="D339" s="147" t="s">
        <v>770</v>
      </c>
      <c r="E339" s="28"/>
      <c r="F339" s="102" t="str">
        <f t="shared" si="9"/>
        <v/>
      </c>
      <c r="G339" s="102" t="str">
        <f t="shared" si="10"/>
        <v/>
      </c>
    </row>
    <row r="340" spans="1:7" x14ac:dyDescent="0.3">
      <c r="A340" s="22" t="s">
        <v>1448</v>
      </c>
      <c r="B340" s="142" t="s">
        <v>522</v>
      </c>
      <c r="C340" s="147" t="s">
        <v>770</v>
      </c>
      <c r="D340" s="147" t="s">
        <v>770</v>
      </c>
      <c r="E340" s="28"/>
      <c r="F340" s="102" t="str">
        <f t="shared" si="9"/>
        <v/>
      </c>
      <c r="G340" s="102" t="str">
        <f t="shared" si="10"/>
        <v/>
      </c>
    </row>
    <row r="341" spans="1:7" x14ac:dyDescent="0.3">
      <c r="A341" s="22" t="s">
        <v>1628</v>
      </c>
      <c r="B341" s="142" t="s">
        <v>522</v>
      </c>
      <c r="C341" s="147" t="s">
        <v>770</v>
      </c>
      <c r="D341" s="147" t="s">
        <v>770</v>
      </c>
      <c r="E341" s="28"/>
      <c r="F341" s="102" t="str">
        <f t="shared" si="9"/>
        <v/>
      </c>
      <c r="G341" s="102" t="str">
        <f t="shared" si="10"/>
        <v/>
      </c>
    </row>
    <row r="342" spans="1:7" x14ac:dyDescent="0.3">
      <c r="A342" s="22" t="s">
        <v>1650</v>
      </c>
      <c r="B342" s="142" t="s">
        <v>522</v>
      </c>
      <c r="C342" s="147" t="s">
        <v>770</v>
      </c>
      <c r="D342" s="147" t="s">
        <v>770</v>
      </c>
      <c r="E342" s="28"/>
      <c r="F342" s="102" t="str">
        <f t="shared" si="9"/>
        <v/>
      </c>
      <c r="G342" s="102" t="str">
        <f>IF($D$349=0,"",IF(D342="[for completion]","",IF(D342="","",D342/$D$349)))</f>
        <v/>
      </c>
    </row>
    <row r="343" spans="1:7" x14ac:dyDescent="0.3">
      <c r="A343" s="22" t="s">
        <v>1651</v>
      </c>
      <c r="B343" s="142" t="s">
        <v>522</v>
      </c>
      <c r="C343" s="147" t="s">
        <v>770</v>
      </c>
      <c r="D343" s="147" t="s">
        <v>770</v>
      </c>
      <c r="E343" s="28"/>
      <c r="F343" s="102" t="str">
        <f t="shared" si="9"/>
        <v/>
      </c>
      <c r="G343" s="102" t="str">
        <f t="shared" si="10"/>
        <v/>
      </c>
    </row>
    <row r="344" spans="1:7" x14ac:dyDescent="0.3">
      <c r="A344" s="22" t="s">
        <v>1652</v>
      </c>
      <c r="B344" s="142" t="s">
        <v>522</v>
      </c>
      <c r="C344" s="147" t="s">
        <v>770</v>
      </c>
      <c r="D344" s="147" t="s">
        <v>770</v>
      </c>
      <c r="E344" s="28"/>
      <c r="F344" s="102" t="str">
        <f t="shared" si="9"/>
        <v/>
      </c>
      <c r="G344" s="102" t="str">
        <f t="shared" si="10"/>
        <v/>
      </c>
    </row>
    <row r="345" spans="1:7" x14ac:dyDescent="0.3">
      <c r="A345" s="22" t="s">
        <v>1653</v>
      </c>
      <c r="B345" s="142" t="s">
        <v>522</v>
      </c>
      <c r="C345" s="147" t="s">
        <v>770</v>
      </c>
      <c r="D345" s="147" t="s">
        <v>770</v>
      </c>
      <c r="E345" s="28"/>
      <c r="F345" s="102" t="str">
        <f t="shared" si="9"/>
        <v/>
      </c>
      <c r="G345" s="102" t="str">
        <f t="shared" si="10"/>
        <v/>
      </c>
    </row>
    <row r="346" spans="1:7" x14ac:dyDescent="0.3">
      <c r="A346" s="22" t="s">
        <v>1654</v>
      </c>
      <c r="B346" s="142" t="s">
        <v>522</v>
      </c>
      <c r="C346" s="147" t="s">
        <v>770</v>
      </c>
      <c r="D346" s="147" t="s">
        <v>770</v>
      </c>
      <c r="E346" s="28"/>
      <c r="F346" s="102" t="str">
        <f>IF($C$349=0,"",IF(C346="[for completion]","",IF(C346="","",C346/$C$349)))</f>
        <v/>
      </c>
      <c r="G346" s="102" t="str">
        <f t="shared" si="10"/>
        <v/>
      </c>
    </row>
    <row r="347" spans="1:7" x14ac:dyDescent="0.3">
      <c r="A347" s="22" t="s">
        <v>1655</v>
      </c>
      <c r="B347" s="142" t="s">
        <v>522</v>
      </c>
      <c r="C347" s="147" t="s">
        <v>770</v>
      </c>
      <c r="D347" s="147" t="s">
        <v>770</v>
      </c>
      <c r="E347" s="28"/>
      <c r="F347" s="102" t="str">
        <f t="shared" si="9"/>
        <v/>
      </c>
      <c r="G347" s="102" t="str">
        <f t="shared" si="10"/>
        <v/>
      </c>
    </row>
    <row r="348" spans="1:7" x14ac:dyDescent="0.3">
      <c r="A348" s="22" t="s">
        <v>1656</v>
      </c>
      <c r="B348" s="39" t="s">
        <v>1550</v>
      </c>
      <c r="C348" s="147" t="s">
        <v>770</v>
      </c>
      <c r="D348" s="147" t="s">
        <v>770</v>
      </c>
      <c r="E348" s="28"/>
      <c r="F348" s="102" t="str">
        <f t="shared" si="9"/>
        <v/>
      </c>
      <c r="G348" s="102" t="str">
        <f t="shared" si="10"/>
        <v/>
      </c>
    </row>
    <row r="349" spans="1:7" x14ac:dyDescent="0.3">
      <c r="A349" s="22" t="s">
        <v>1657</v>
      </c>
      <c r="B349" s="39" t="s">
        <v>88</v>
      </c>
      <c r="C349" s="96">
        <f>SUM(C331:C348)</f>
        <v>0</v>
      </c>
      <c r="D349" s="97">
        <f>SUM(D331:D348)</f>
        <v>0</v>
      </c>
      <c r="E349" s="28"/>
      <c r="F349" s="111">
        <f>SUM(F331:F348)</f>
        <v>0</v>
      </c>
      <c r="G349" s="111">
        <f>SUM(G331:G348)</f>
        <v>0</v>
      </c>
    </row>
    <row r="350" spans="1:7" x14ac:dyDescent="0.3">
      <c r="A350" s="22" t="s">
        <v>1449</v>
      </c>
      <c r="B350" s="39"/>
      <c r="C350" s="22"/>
      <c r="D350" s="22"/>
      <c r="E350" s="28"/>
      <c r="F350" s="28"/>
      <c r="G350" s="28"/>
    </row>
    <row r="351" spans="1:7" x14ac:dyDescent="0.3">
      <c r="A351" s="22" t="s">
        <v>1658</v>
      </c>
      <c r="B351" s="39"/>
      <c r="C351" s="22"/>
      <c r="D351" s="22"/>
      <c r="E351" s="28"/>
      <c r="F351" s="28"/>
      <c r="G351" s="28"/>
    </row>
    <row r="352" spans="1:7" x14ac:dyDescent="0.3">
      <c r="A352" s="41"/>
      <c r="B352" s="41" t="s">
        <v>1799</v>
      </c>
      <c r="C352" s="41" t="s">
        <v>58</v>
      </c>
      <c r="D352" s="41" t="s">
        <v>1157</v>
      </c>
      <c r="E352" s="41"/>
      <c r="F352" s="41" t="s">
        <v>429</v>
      </c>
      <c r="G352" s="41" t="s">
        <v>1802</v>
      </c>
    </row>
    <row r="353" spans="1:7" x14ac:dyDescent="0.3">
      <c r="A353" s="22" t="s">
        <v>1450</v>
      </c>
      <c r="B353" s="39" t="s">
        <v>1150</v>
      </c>
      <c r="C353" s="147" t="s">
        <v>770</v>
      </c>
      <c r="D353" s="147" t="s">
        <v>770</v>
      </c>
      <c r="E353" s="28"/>
      <c r="F353" s="102" t="str">
        <f>IF($C$366=0,"",IF(C353="[for completion]","",IF(C353="","",C353/$C$366)))</f>
        <v/>
      </c>
      <c r="G353" s="102" t="str">
        <f>IF($D$366=0,"",IF(D353="[for completion]","",IF(D353="","",D353/$D$366)))</f>
        <v/>
      </c>
    </row>
    <row r="354" spans="1:7" x14ac:dyDescent="0.3">
      <c r="A354" s="22" t="s">
        <v>1451</v>
      </c>
      <c r="B354" s="39" t="s">
        <v>1151</v>
      </c>
      <c r="C354" s="147" t="s">
        <v>770</v>
      </c>
      <c r="D354" s="147" t="s">
        <v>770</v>
      </c>
      <c r="E354" s="28"/>
      <c r="F354" s="102" t="str">
        <f t="shared" ref="F354:F365" si="11">IF($C$366=0,"",IF(C354="[for completion]","",IF(C354="","",C354/$C$366)))</f>
        <v/>
      </c>
      <c r="G354" s="102" t="str">
        <f t="shared" ref="G354:G365" si="12">IF($D$366=0,"",IF(D354="[for completion]","",IF(D354="","",D354/$D$366)))</f>
        <v/>
      </c>
    </row>
    <row r="355" spans="1:7" x14ac:dyDescent="0.3">
      <c r="A355" s="22" t="s">
        <v>1452</v>
      </c>
      <c r="B355" s="39" t="s">
        <v>1825</v>
      </c>
      <c r="C355" s="147" t="s">
        <v>770</v>
      </c>
      <c r="D355" s="147" t="s">
        <v>770</v>
      </c>
      <c r="E355" s="28"/>
      <c r="F355" s="102" t="str">
        <f t="shared" si="11"/>
        <v/>
      </c>
      <c r="G355" s="102" t="str">
        <f t="shared" si="12"/>
        <v/>
      </c>
    </row>
    <row r="356" spans="1:7" x14ac:dyDescent="0.3">
      <c r="A356" s="22" t="s">
        <v>1453</v>
      </c>
      <c r="B356" s="39" t="s">
        <v>1152</v>
      </c>
      <c r="C356" s="147" t="s">
        <v>770</v>
      </c>
      <c r="D356" s="147" t="s">
        <v>770</v>
      </c>
      <c r="E356" s="28"/>
      <c r="F356" s="102" t="str">
        <f t="shared" si="11"/>
        <v/>
      </c>
      <c r="G356" s="102" t="str">
        <f t="shared" si="12"/>
        <v/>
      </c>
    </row>
    <row r="357" spans="1:7" x14ac:dyDescent="0.3">
      <c r="A357" s="22" t="s">
        <v>1454</v>
      </c>
      <c r="B357" s="39" t="s">
        <v>1153</v>
      </c>
      <c r="C357" s="147" t="s">
        <v>770</v>
      </c>
      <c r="D357" s="147" t="s">
        <v>770</v>
      </c>
      <c r="E357" s="28"/>
      <c r="F357" s="102" t="str">
        <f t="shared" si="11"/>
        <v/>
      </c>
      <c r="G357" s="102" t="str">
        <f t="shared" si="12"/>
        <v/>
      </c>
    </row>
    <row r="358" spans="1:7" x14ac:dyDescent="0.3">
      <c r="A358" s="22" t="s">
        <v>1455</v>
      </c>
      <c r="B358" s="39" t="s">
        <v>1154</v>
      </c>
      <c r="C358" s="147" t="s">
        <v>770</v>
      </c>
      <c r="D358" s="147" t="s">
        <v>770</v>
      </c>
      <c r="E358" s="28"/>
      <c r="F358" s="102" t="str">
        <f t="shared" si="11"/>
        <v/>
      </c>
      <c r="G358" s="102" t="str">
        <f t="shared" si="12"/>
        <v/>
      </c>
    </row>
    <row r="359" spans="1:7" x14ac:dyDescent="0.3">
      <c r="A359" s="22" t="s">
        <v>1544</v>
      </c>
      <c r="B359" s="39" t="s">
        <v>1155</v>
      </c>
      <c r="C359" s="147" t="s">
        <v>770</v>
      </c>
      <c r="D359" s="147" t="s">
        <v>770</v>
      </c>
      <c r="E359" s="28"/>
      <c r="F359" s="102" t="str">
        <f t="shared" si="11"/>
        <v/>
      </c>
      <c r="G359" s="102" t="str">
        <f t="shared" si="12"/>
        <v/>
      </c>
    </row>
    <row r="360" spans="1:7" x14ac:dyDescent="0.3">
      <c r="A360" s="22" t="s">
        <v>1545</v>
      </c>
      <c r="B360" s="39" t="s">
        <v>1156</v>
      </c>
      <c r="C360" s="147" t="s">
        <v>770</v>
      </c>
      <c r="D360" s="147" t="s">
        <v>770</v>
      </c>
      <c r="E360" s="28"/>
      <c r="F360" s="102" t="str">
        <f t="shared" si="11"/>
        <v/>
      </c>
      <c r="G360" s="102" t="str">
        <f t="shared" si="12"/>
        <v/>
      </c>
    </row>
    <row r="361" spans="1:7" x14ac:dyDescent="0.3">
      <c r="A361" s="22" t="s">
        <v>1663</v>
      </c>
      <c r="B361" s="39" t="s">
        <v>2196</v>
      </c>
      <c r="C361" s="93" t="s">
        <v>770</v>
      </c>
      <c r="D361" s="93" t="s">
        <v>770</v>
      </c>
      <c r="E361" s="28"/>
      <c r="F361" s="102" t="str">
        <f t="shared" si="11"/>
        <v/>
      </c>
      <c r="G361" s="102" t="str">
        <f t="shared" si="12"/>
        <v/>
      </c>
    </row>
    <row r="362" spans="1:7" x14ac:dyDescent="0.3">
      <c r="A362" s="22" t="s">
        <v>1664</v>
      </c>
      <c r="B362" s="22" t="s">
        <v>2199</v>
      </c>
      <c r="C362" s="93" t="s">
        <v>770</v>
      </c>
      <c r="D362" s="93" t="s">
        <v>770</v>
      </c>
      <c r="F362" s="102" t="str">
        <f t="shared" si="11"/>
        <v/>
      </c>
      <c r="G362" s="102" t="str">
        <f t="shared" si="12"/>
        <v/>
      </c>
    </row>
    <row r="363" spans="1:7" x14ac:dyDescent="0.3">
      <c r="A363" s="22" t="s">
        <v>1665</v>
      </c>
      <c r="B363" s="22" t="s">
        <v>2197</v>
      </c>
      <c r="C363" s="93" t="s">
        <v>770</v>
      </c>
      <c r="D363" s="93" t="s">
        <v>770</v>
      </c>
      <c r="F363" s="102" t="str">
        <f t="shared" si="11"/>
        <v/>
      </c>
      <c r="G363" s="102" t="str">
        <f t="shared" si="12"/>
        <v/>
      </c>
    </row>
    <row r="364" spans="1:7" x14ac:dyDescent="0.3">
      <c r="A364" s="22" t="s">
        <v>2220</v>
      </c>
      <c r="B364" s="39" t="s">
        <v>2198</v>
      </c>
      <c r="C364" s="93" t="s">
        <v>770</v>
      </c>
      <c r="D364" s="93" t="s">
        <v>770</v>
      </c>
      <c r="E364" s="28"/>
      <c r="F364" s="102" t="str">
        <f t="shared" si="11"/>
        <v/>
      </c>
      <c r="G364" s="102" t="str">
        <f t="shared" si="12"/>
        <v/>
      </c>
    </row>
    <row r="365" spans="1:7" x14ac:dyDescent="0.3">
      <c r="A365" s="22" t="s">
        <v>2221</v>
      </c>
      <c r="B365" s="22" t="s">
        <v>1550</v>
      </c>
      <c r="C365" s="93" t="s">
        <v>770</v>
      </c>
      <c r="D365" s="93" t="s">
        <v>770</v>
      </c>
      <c r="E365" s="28"/>
      <c r="F365" s="102" t="str">
        <f t="shared" si="11"/>
        <v/>
      </c>
      <c r="G365" s="102" t="str">
        <f t="shared" si="12"/>
        <v/>
      </c>
    </row>
    <row r="366" spans="1:7" x14ac:dyDescent="0.3">
      <c r="A366" s="22" t="s">
        <v>2222</v>
      </c>
      <c r="B366" s="39" t="s">
        <v>88</v>
      </c>
      <c r="C366" s="96">
        <f>SUM(C353:C365)</f>
        <v>0</v>
      </c>
      <c r="D366" s="97">
        <f>SUM(D353:D365)</f>
        <v>0</v>
      </c>
      <c r="E366" s="28"/>
      <c r="F366" s="93">
        <f>SUM(F353:F365)</f>
        <v>0</v>
      </c>
      <c r="G366" s="93">
        <f>SUM(G353:G365)</f>
        <v>0</v>
      </c>
    </row>
    <row r="367" spans="1:7" x14ac:dyDescent="0.3">
      <c r="A367" s="22" t="s">
        <v>1456</v>
      </c>
      <c r="B367" s="39"/>
      <c r="C367" s="130"/>
      <c r="D367" s="148"/>
      <c r="E367" s="28"/>
      <c r="F367" s="102" t="str">
        <f>IF($C$349=0,"",IF(C367="[for completion]","",IF(C367="","",C367/$C$349)))</f>
        <v/>
      </c>
      <c r="G367" s="102" t="str">
        <f>IF($D$349=0,"",IF(D367="[for completion]","",IF(D367="","",D367/$D$349)))</f>
        <v/>
      </c>
    </row>
    <row r="368" spans="1:7" x14ac:dyDescent="0.3">
      <c r="A368" s="22" t="s">
        <v>2225</v>
      </c>
      <c r="B368" s="39"/>
      <c r="C368" s="130"/>
      <c r="D368" s="148"/>
      <c r="E368" s="28"/>
      <c r="F368" s="102"/>
      <c r="G368" s="102"/>
    </row>
    <row r="369" spans="1:7" x14ac:dyDescent="0.3">
      <c r="A369" s="22" t="s">
        <v>2226</v>
      </c>
      <c r="B369" s="39"/>
      <c r="C369" s="130"/>
      <c r="D369" s="148"/>
      <c r="E369" s="28"/>
      <c r="F369" s="102"/>
      <c r="G369" s="102"/>
    </row>
    <row r="370" spans="1:7" x14ac:dyDescent="0.3">
      <c r="A370" s="22" t="s">
        <v>2227</v>
      </c>
      <c r="B370" s="39"/>
      <c r="C370" s="130"/>
      <c r="D370" s="148"/>
      <c r="E370" s="28"/>
      <c r="F370" s="102"/>
      <c r="G370" s="102"/>
    </row>
    <row r="371" spans="1:7" x14ac:dyDescent="0.3">
      <c r="A371" s="22" t="s">
        <v>2228</v>
      </c>
      <c r="B371" s="39"/>
      <c r="C371" s="130"/>
      <c r="D371" s="148"/>
      <c r="E371" s="28"/>
      <c r="F371" s="102"/>
      <c r="G371" s="102"/>
    </row>
    <row r="372" spans="1:7" x14ac:dyDescent="0.3">
      <c r="A372" s="22" t="s">
        <v>2229</v>
      </c>
      <c r="B372" s="39"/>
      <c r="C372" s="130"/>
      <c r="D372" s="148"/>
      <c r="E372" s="28"/>
      <c r="F372" s="102"/>
      <c r="G372" s="102"/>
    </row>
    <row r="373" spans="1:7" x14ac:dyDescent="0.3">
      <c r="A373" s="22" t="s">
        <v>2230</v>
      </c>
      <c r="B373" s="39"/>
      <c r="C373" s="130"/>
      <c r="D373" s="148"/>
      <c r="E373" s="28"/>
      <c r="F373" s="102"/>
      <c r="G373" s="102"/>
    </row>
    <row r="374" spans="1:7" x14ac:dyDescent="0.3">
      <c r="A374" s="22" t="s">
        <v>2231</v>
      </c>
      <c r="B374" s="39"/>
      <c r="C374" s="96"/>
      <c r="D374" s="97"/>
      <c r="E374" s="28"/>
      <c r="F374" s="111"/>
      <c r="G374" s="111"/>
    </row>
    <row r="375" spans="1:7" x14ac:dyDescent="0.3">
      <c r="A375" s="22" t="s">
        <v>2232</v>
      </c>
      <c r="B375" s="39"/>
      <c r="C375" s="22"/>
      <c r="D375" s="22"/>
      <c r="E375" s="28"/>
      <c r="F375" s="28"/>
      <c r="G375" s="28"/>
    </row>
    <row r="376" spans="1:7" x14ac:dyDescent="0.3">
      <c r="A376" s="22" t="s">
        <v>2233</v>
      </c>
      <c r="B376" s="39"/>
      <c r="C376" s="22"/>
      <c r="D376" s="22"/>
      <c r="E376" s="28"/>
      <c r="F376" s="28"/>
      <c r="G376" s="28"/>
    </row>
    <row r="377" spans="1:7" x14ac:dyDescent="0.3">
      <c r="A377" s="41"/>
      <c r="B377" s="41" t="s">
        <v>1659</v>
      </c>
      <c r="C377" s="41" t="s">
        <v>58</v>
      </c>
      <c r="D377" s="41" t="s">
        <v>1157</v>
      </c>
      <c r="E377" s="41"/>
      <c r="F377" s="41" t="s">
        <v>429</v>
      </c>
      <c r="G377" s="41" t="s">
        <v>1802</v>
      </c>
    </row>
    <row r="378" spans="1:7" x14ac:dyDescent="0.3">
      <c r="A378" s="22" t="s">
        <v>1546</v>
      </c>
      <c r="B378" s="39" t="s">
        <v>1538</v>
      </c>
      <c r="C378" s="147" t="s">
        <v>770</v>
      </c>
      <c r="D378" s="147" t="s">
        <v>770</v>
      </c>
      <c r="E378" s="28"/>
      <c r="F378" s="102" t="str">
        <f t="shared" ref="F378:F384" si="13">IF($C$385=0,"",IF(C378="[for completion]","",IF(C378="","",C378/$C$385)))</f>
        <v/>
      </c>
      <c r="G378" s="102" t="str">
        <f>IF($D$385=0,"",IF(D378="[for completion]","",IF(D378="","",D378/$D$385)))</f>
        <v/>
      </c>
    </row>
    <row r="379" spans="1:7" x14ac:dyDescent="0.3">
      <c r="A379" s="22" t="s">
        <v>1547</v>
      </c>
      <c r="B379" s="116" t="s">
        <v>1539</v>
      </c>
      <c r="C379" s="147" t="s">
        <v>770</v>
      </c>
      <c r="D379" s="147" t="s">
        <v>770</v>
      </c>
      <c r="E379" s="28"/>
      <c r="F379" s="102" t="str">
        <f t="shared" si="13"/>
        <v/>
      </c>
      <c r="G379" s="102" t="str">
        <f t="shared" ref="G379:G384" si="14">IF($D$385=0,"",IF(D379="[for completion]","",IF(D379="","",D379/$D$385)))</f>
        <v/>
      </c>
    </row>
    <row r="380" spans="1:7" x14ac:dyDescent="0.3">
      <c r="A380" s="22" t="s">
        <v>1548</v>
      </c>
      <c r="B380" s="39" t="s">
        <v>1540</v>
      </c>
      <c r="C380" s="147" t="s">
        <v>770</v>
      </c>
      <c r="D380" s="147" t="s">
        <v>770</v>
      </c>
      <c r="E380" s="28"/>
      <c r="F380" s="102" t="str">
        <f t="shared" si="13"/>
        <v/>
      </c>
      <c r="G380" s="102" t="str">
        <f t="shared" si="14"/>
        <v/>
      </c>
    </row>
    <row r="381" spans="1:7" x14ac:dyDescent="0.3">
      <c r="A381" s="22" t="s">
        <v>1549</v>
      </c>
      <c r="B381" s="39" t="s">
        <v>1541</v>
      </c>
      <c r="C381" s="147" t="s">
        <v>770</v>
      </c>
      <c r="D381" s="147" t="s">
        <v>770</v>
      </c>
      <c r="E381" s="28"/>
      <c r="F381" s="102" t="str">
        <f t="shared" si="13"/>
        <v/>
      </c>
      <c r="G381" s="102" t="str">
        <f t="shared" si="14"/>
        <v/>
      </c>
    </row>
    <row r="382" spans="1:7" x14ac:dyDescent="0.3">
      <c r="A382" s="22" t="s">
        <v>1551</v>
      </c>
      <c r="B382" s="39" t="s">
        <v>1542</v>
      </c>
      <c r="C382" s="147" t="s">
        <v>770</v>
      </c>
      <c r="D382" s="147" t="s">
        <v>770</v>
      </c>
      <c r="E382" s="28"/>
      <c r="F382" s="102" t="str">
        <f t="shared" si="13"/>
        <v/>
      </c>
      <c r="G382" s="102" t="str">
        <f t="shared" si="14"/>
        <v/>
      </c>
    </row>
    <row r="383" spans="1:7" x14ac:dyDescent="0.3">
      <c r="A383" s="22" t="s">
        <v>1660</v>
      </c>
      <c r="B383" s="39" t="s">
        <v>1543</v>
      </c>
      <c r="C383" s="147" t="s">
        <v>770</v>
      </c>
      <c r="D383" s="147" t="s">
        <v>770</v>
      </c>
      <c r="E383" s="28"/>
      <c r="F383" s="102" t="str">
        <f t="shared" si="13"/>
        <v/>
      </c>
      <c r="G383" s="102" t="str">
        <f t="shared" si="14"/>
        <v/>
      </c>
    </row>
    <row r="384" spans="1:7" x14ac:dyDescent="0.3">
      <c r="A384" s="22" t="s">
        <v>1661</v>
      </c>
      <c r="B384" s="39" t="s">
        <v>1158</v>
      </c>
      <c r="C384" s="147" t="s">
        <v>770</v>
      </c>
      <c r="D384" s="147" t="s">
        <v>770</v>
      </c>
      <c r="E384" s="28"/>
      <c r="F384" s="102" t="str">
        <f t="shared" si="13"/>
        <v/>
      </c>
      <c r="G384" s="102" t="str">
        <f t="shared" si="14"/>
        <v/>
      </c>
    </row>
    <row r="385" spans="1:7" x14ac:dyDescent="0.3">
      <c r="A385" s="22" t="s">
        <v>1662</v>
      </c>
      <c r="B385" s="39" t="s">
        <v>88</v>
      </c>
      <c r="C385" s="96">
        <f>SUM(C378:C384)</f>
        <v>0</v>
      </c>
      <c r="D385" s="97">
        <f>SUM(D378:D384)</f>
        <v>0</v>
      </c>
      <c r="E385" s="28"/>
      <c r="F385" s="111">
        <f>SUM(F378:F384)</f>
        <v>0</v>
      </c>
      <c r="G385" s="111">
        <f>SUM(G378:G384)</f>
        <v>0</v>
      </c>
    </row>
    <row r="386" spans="1:7" x14ac:dyDescent="0.3">
      <c r="A386" s="22" t="s">
        <v>1552</v>
      </c>
      <c r="B386" s="39"/>
      <c r="C386" s="22"/>
      <c r="D386" s="22"/>
      <c r="E386" s="28"/>
      <c r="F386" s="28"/>
      <c r="G386" s="28"/>
    </row>
    <row r="387" spans="1:7" x14ac:dyDescent="0.3">
      <c r="A387" s="41"/>
      <c r="B387" s="41" t="s">
        <v>1800</v>
      </c>
      <c r="C387" s="41" t="s">
        <v>58</v>
      </c>
      <c r="D387" s="41" t="s">
        <v>1157</v>
      </c>
      <c r="E387" s="41"/>
      <c r="F387" s="41" t="s">
        <v>429</v>
      </c>
      <c r="G387" s="41" t="s">
        <v>1802</v>
      </c>
    </row>
    <row r="388" spans="1:7" x14ac:dyDescent="0.3">
      <c r="A388" s="22" t="s">
        <v>1643</v>
      </c>
      <c r="B388" s="39" t="s">
        <v>1801</v>
      </c>
      <c r="C388" s="147" t="s">
        <v>770</v>
      </c>
      <c r="D388" s="147" t="s">
        <v>770</v>
      </c>
      <c r="E388" s="28"/>
      <c r="F388" s="102" t="str">
        <f>IF($C$392=0,"",IF(C388="[for completion]","",IF(C388="","",C388/$C$392)))</f>
        <v/>
      </c>
      <c r="G388" s="102" t="str">
        <f>IF($D$392=0,"",IF(D388="[for completion]","",IF(D388="","",D388/$D$392)))</f>
        <v/>
      </c>
    </row>
    <row r="389" spans="1:7" x14ac:dyDescent="0.3">
      <c r="A389" s="22" t="s">
        <v>1644</v>
      </c>
      <c r="B389" s="116" t="s">
        <v>1730</v>
      </c>
      <c r="C389" s="147" t="s">
        <v>770</v>
      </c>
      <c r="D389" s="147" t="s">
        <v>770</v>
      </c>
      <c r="E389" s="28"/>
      <c r="F389" s="102" t="str">
        <f>IF($C$392=0,"",IF(C389="[for completion]","",IF(C389="","",C389/$C$392)))</f>
        <v/>
      </c>
      <c r="G389" s="102" t="str">
        <f>IF($D$392=0,"",IF(D389="[for completion]","",IF(D389="","",D389/$D$392)))</f>
        <v/>
      </c>
    </row>
    <row r="390" spans="1:7" x14ac:dyDescent="0.3">
      <c r="A390" s="22" t="s">
        <v>1645</v>
      </c>
      <c r="B390" s="39" t="s">
        <v>1158</v>
      </c>
      <c r="C390" s="147" t="s">
        <v>770</v>
      </c>
      <c r="D390" s="147" t="s">
        <v>770</v>
      </c>
      <c r="E390" s="28"/>
      <c r="F390" s="102" t="str">
        <f>IF($C$392=0,"",IF(C390="[for completion]","",IF(C390="","",C390/$C$392)))</f>
        <v/>
      </c>
      <c r="G390" s="102" t="str">
        <f>IF($D$392=0,"",IF(D390="[for completion]","",IF(D390="","",D390/$D$392)))</f>
        <v/>
      </c>
    </row>
    <row r="391" spans="1:7" x14ac:dyDescent="0.3">
      <c r="A391" s="22" t="s">
        <v>1646</v>
      </c>
      <c r="B391" s="22" t="s">
        <v>1550</v>
      </c>
      <c r="C391" s="147" t="s">
        <v>770</v>
      </c>
      <c r="D391" s="147" t="s">
        <v>770</v>
      </c>
      <c r="E391" s="28"/>
      <c r="F391" s="102" t="str">
        <f>IF($C$392=0,"",IF(C391="[for completion]","",IF(C391="","",C391/$C$392)))</f>
        <v/>
      </c>
      <c r="G391" s="102" t="str">
        <f>IF($D$392=0,"",IF(D391="[for completion]","",IF(D391="","",D391/$D$392)))</f>
        <v/>
      </c>
    </row>
    <row r="392" spans="1:7" x14ac:dyDescent="0.3">
      <c r="A392" s="22" t="s">
        <v>1647</v>
      </c>
      <c r="B392" s="39" t="s">
        <v>88</v>
      </c>
      <c r="C392" s="96">
        <f>SUM(C388:C391)</f>
        <v>0</v>
      </c>
      <c r="D392" s="97">
        <f>SUM(D388:D391)</f>
        <v>0</v>
      </c>
      <c r="E392" s="28"/>
      <c r="F392" s="111">
        <f>SUM(F388:F391)</f>
        <v>0</v>
      </c>
      <c r="G392" s="111">
        <f>SUM(G388:G391)</f>
        <v>0</v>
      </c>
    </row>
    <row r="393" spans="1:7" x14ac:dyDescent="0.3">
      <c r="A393" s="22" t="s">
        <v>1648</v>
      </c>
      <c r="B393" s="22"/>
      <c r="C393" s="93"/>
      <c r="D393" s="22"/>
      <c r="E393" s="20"/>
      <c r="F393" s="20"/>
      <c r="G393" s="20"/>
    </row>
    <row r="394" spans="1:7" x14ac:dyDescent="0.3">
      <c r="A394" s="41"/>
      <c r="B394" s="41" t="s">
        <v>2298</v>
      </c>
      <c r="C394" s="41" t="s">
        <v>2186</v>
      </c>
      <c r="D394" s="41" t="s">
        <v>2187</v>
      </c>
      <c r="E394" s="41"/>
      <c r="F394" s="41" t="s">
        <v>2188</v>
      </c>
      <c r="G394" s="41"/>
    </row>
    <row r="395" spans="1:7" x14ac:dyDescent="0.3">
      <c r="A395" s="22" t="s">
        <v>1847</v>
      </c>
      <c r="B395" s="39" t="s">
        <v>1538</v>
      </c>
      <c r="C395" s="147" t="s">
        <v>770</v>
      </c>
      <c r="D395" s="147" t="s">
        <v>770</v>
      </c>
      <c r="E395" s="20"/>
      <c r="F395" s="147" t="s">
        <v>770</v>
      </c>
      <c r="G395" s="102" t="str">
        <f>IF($D$413=0,"",IF(D395="[for completion]","",IF(D395="","",D395/$D$413)))</f>
        <v/>
      </c>
    </row>
    <row r="396" spans="1:7" x14ac:dyDescent="0.3">
      <c r="A396" s="22" t="s">
        <v>1848</v>
      </c>
      <c r="B396" s="116" t="s">
        <v>1539</v>
      </c>
      <c r="C396" s="147" t="s">
        <v>770</v>
      </c>
      <c r="D396" s="147" t="s">
        <v>770</v>
      </c>
      <c r="E396" s="20"/>
      <c r="F396" s="147" t="s">
        <v>770</v>
      </c>
      <c r="G396" s="102" t="str">
        <f t="shared" ref="G396:G404" si="15">IF($D$413=0,"",IF(D396="[for completion]","",IF(D396="","",D396/$D$413)))</f>
        <v/>
      </c>
    </row>
    <row r="397" spans="1:7" x14ac:dyDescent="0.3">
      <c r="A397" s="22" t="s">
        <v>1849</v>
      </c>
      <c r="B397" s="39" t="s">
        <v>1540</v>
      </c>
      <c r="C397" s="147" t="s">
        <v>770</v>
      </c>
      <c r="D397" s="147" t="s">
        <v>770</v>
      </c>
      <c r="E397" s="20"/>
      <c r="F397" s="147" t="s">
        <v>770</v>
      </c>
      <c r="G397" s="102" t="str">
        <f t="shared" si="15"/>
        <v/>
      </c>
    </row>
    <row r="398" spans="1:7" x14ac:dyDescent="0.3">
      <c r="A398" s="22" t="s">
        <v>1850</v>
      </c>
      <c r="B398" s="39" t="s">
        <v>1541</v>
      </c>
      <c r="C398" s="147" t="s">
        <v>770</v>
      </c>
      <c r="D398" s="147" t="s">
        <v>770</v>
      </c>
      <c r="E398" s="20"/>
      <c r="F398" s="147" t="s">
        <v>770</v>
      </c>
      <c r="G398" s="102" t="str">
        <f t="shared" si="15"/>
        <v/>
      </c>
    </row>
    <row r="399" spans="1:7" x14ac:dyDescent="0.3">
      <c r="A399" s="22" t="s">
        <v>1851</v>
      </c>
      <c r="B399" s="39" t="s">
        <v>1542</v>
      </c>
      <c r="C399" s="147" t="s">
        <v>770</v>
      </c>
      <c r="D399" s="147" t="s">
        <v>770</v>
      </c>
      <c r="E399" s="20"/>
      <c r="F399" s="147" t="s">
        <v>770</v>
      </c>
      <c r="G399" s="102" t="str">
        <f t="shared" si="15"/>
        <v/>
      </c>
    </row>
    <row r="400" spans="1:7" x14ac:dyDescent="0.3">
      <c r="A400" s="22" t="s">
        <v>1852</v>
      </c>
      <c r="B400" s="39" t="s">
        <v>1543</v>
      </c>
      <c r="C400" s="147" t="s">
        <v>770</v>
      </c>
      <c r="D400" s="147" t="s">
        <v>770</v>
      </c>
      <c r="E400" s="20"/>
      <c r="F400" s="147" t="s">
        <v>770</v>
      </c>
      <c r="G400" s="102" t="str">
        <f t="shared" si="15"/>
        <v/>
      </c>
    </row>
    <row r="401" spans="1:7" x14ac:dyDescent="0.3">
      <c r="A401" s="22" t="s">
        <v>1853</v>
      </c>
      <c r="B401" s="39" t="s">
        <v>1158</v>
      </c>
      <c r="C401" s="147" t="s">
        <v>770</v>
      </c>
      <c r="D401" s="147" t="s">
        <v>770</v>
      </c>
      <c r="E401" s="20"/>
      <c r="F401" s="147" t="s">
        <v>770</v>
      </c>
      <c r="G401" s="102" t="str">
        <f t="shared" si="15"/>
        <v/>
      </c>
    </row>
    <row r="402" spans="1:7" x14ac:dyDescent="0.3">
      <c r="A402" s="22" t="s">
        <v>1854</v>
      </c>
      <c r="B402" s="39" t="s">
        <v>1550</v>
      </c>
      <c r="C402" s="147" t="s">
        <v>770</v>
      </c>
      <c r="D402" s="147" t="s">
        <v>770</v>
      </c>
      <c r="E402" s="20"/>
      <c r="F402" s="147" t="s">
        <v>770</v>
      </c>
      <c r="G402" s="102" t="str">
        <f t="shared" si="15"/>
        <v/>
      </c>
    </row>
    <row r="403" spans="1:7" x14ac:dyDescent="0.3">
      <c r="A403" s="22" t="s">
        <v>1855</v>
      </c>
      <c r="B403" s="39" t="s">
        <v>88</v>
      </c>
      <c r="C403" s="96">
        <f>SUM(C395:C402)</f>
        <v>0</v>
      </c>
      <c r="D403" s="96">
        <f>SUM(D395:D402)</f>
        <v>0</v>
      </c>
      <c r="E403" s="20"/>
      <c r="F403" s="22"/>
      <c r="G403" s="102" t="str">
        <f t="shared" si="15"/>
        <v/>
      </c>
    </row>
    <row r="404" spans="1:7" x14ac:dyDescent="0.3">
      <c r="A404" s="22" t="s">
        <v>1856</v>
      </c>
      <c r="B404" s="22" t="s">
        <v>2185</v>
      </c>
      <c r="C404" s="22"/>
      <c r="D404" s="22"/>
      <c r="E404" s="22"/>
      <c r="F404" s="147" t="s">
        <v>770</v>
      </c>
      <c r="G404" s="102" t="str">
        <f t="shared" si="15"/>
        <v/>
      </c>
    </row>
    <row r="405" spans="1:7" x14ac:dyDescent="0.3">
      <c r="A405" s="22" t="s">
        <v>1857</v>
      </c>
      <c r="B405" s="142"/>
      <c r="C405" s="22"/>
      <c r="D405" s="22"/>
      <c r="E405" s="20"/>
      <c r="F405" s="102"/>
      <c r="G405" s="102"/>
    </row>
    <row r="406" spans="1:7" x14ac:dyDescent="0.3">
      <c r="A406" s="22" t="s">
        <v>1858</v>
      </c>
      <c r="B406" s="142"/>
      <c r="C406" s="22"/>
      <c r="D406" s="22"/>
      <c r="E406" s="20"/>
      <c r="F406" s="102"/>
      <c r="G406" s="102"/>
    </row>
    <row r="407" spans="1:7" x14ac:dyDescent="0.3">
      <c r="A407" s="22" t="s">
        <v>1859</v>
      </c>
      <c r="B407" s="142"/>
      <c r="C407" s="22"/>
      <c r="D407" s="22"/>
      <c r="E407" s="20"/>
      <c r="F407" s="102"/>
      <c r="G407" s="102"/>
    </row>
    <row r="408" spans="1:7" x14ac:dyDescent="0.3">
      <c r="A408" s="22" t="s">
        <v>1860</v>
      </c>
      <c r="B408" s="142"/>
      <c r="C408" s="22"/>
      <c r="D408" s="22"/>
      <c r="E408" s="20"/>
      <c r="F408" s="102"/>
      <c r="G408" s="102"/>
    </row>
    <row r="409" spans="1:7" x14ac:dyDescent="0.3">
      <c r="A409" s="22" t="s">
        <v>1861</v>
      </c>
      <c r="B409" s="142"/>
      <c r="C409" s="22"/>
      <c r="D409" s="22"/>
      <c r="E409" s="20"/>
      <c r="F409" s="102"/>
      <c r="G409" s="102"/>
    </row>
    <row r="410" spans="1:7" x14ac:dyDescent="0.3">
      <c r="A410" s="22" t="s">
        <v>1862</v>
      </c>
      <c r="B410" s="142"/>
      <c r="C410" s="22"/>
      <c r="D410" s="22"/>
      <c r="E410" s="20"/>
      <c r="F410" s="102"/>
      <c r="G410" s="102"/>
    </row>
    <row r="411" spans="1:7" x14ac:dyDescent="0.3">
      <c r="A411" s="22" t="s">
        <v>1863</v>
      </c>
      <c r="B411" s="142"/>
      <c r="C411" s="22"/>
      <c r="D411" s="22"/>
      <c r="E411" s="20"/>
      <c r="F411" s="102"/>
      <c r="G411" s="102"/>
    </row>
    <row r="412" spans="1:7" x14ac:dyDescent="0.3">
      <c r="A412" s="22" t="s">
        <v>1864</v>
      </c>
      <c r="B412" s="39"/>
      <c r="C412" s="22"/>
      <c r="D412" s="22"/>
      <c r="E412" s="20"/>
      <c r="F412" s="102"/>
      <c r="G412" s="102"/>
    </row>
    <row r="413" spans="1:7" x14ac:dyDescent="0.3">
      <c r="A413" s="22" t="s">
        <v>1865</v>
      </c>
      <c r="B413" s="39"/>
      <c r="C413" s="96"/>
      <c r="D413" s="22"/>
      <c r="E413" s="20"/>
      <c r="F413" s="151"/>
      <c r="G413" s="151"/>
    </row>
    <row r="414" spans="1:7" x14ac:dyDescent="0.3">
      <c r="A414" s="22" t="s">
        <v>1866</v>
      </c>
      <c r="B414" s="22"/>
      <c r="C414" s="150"/>
      <c r="D414" s="22"/>
      <c r="E414" s="20"/>
      <c r="F414" s="20"/>
      <c r="G414" s="20"/>
    </row>
    <row r="415" spans="1:7" x14ac:dyDescent="0.3">
      <c r="A415" s="22" t="s">
        <v>1867</v>
      </c>
      <c r="B415" s="22"/>
      <c r="C415" s="150"/>
      <c r="D415" s="22"/>
      <c r="E415" s="20"/>
      <c r="F415" s="20"/>
      <c r="G415" s="20"/>
    </row>
    <row r="416" spans="1:7" x14ac:dyDescent="0.3">
      <c r="A416" s="22" t="s">
        <v>1868</v>
      </c>
      <c r="B416" s="22"/>
      <c r="C416" s="150"/>
      <c r="D416" s="22"/>
      <c r="E416" s="20"/>
      <c r="F416" s="20"/>
      <c r="G416" s="20"/>
    </row>
    <row r="417" spans="1:7" x14ac:dyDescent="0.3">
      <c r="A417" s="22" t="s">
        <v>1869</v>
      </c>
      <c r="B417" s="22"/>
      <c r="C417" s="150"/>
      <c r="D417" s="22"/>
      <c r="E417" s="20"/>
      <c r="F417" s="20"/>
      <c r="G417" s="20"/>
    </row>
    <row r="418" spans="1:7" x14ac:dyDescent="0.3">
      <c r="A418" s="22" t="s">
        <v>1870</v>
      </c>
      <c r="B418" s="22"/>
      <c r="C418" s="150"/>
      <c r="D418" s="22"/>
      <c r="E418" s="20"/>
      <c r="F418" s="20"/>
      <c r="G418" s="20"/>
    </row>
    <row r="419" spans="1:7" x14ac:dyDescent="0.3">
      <c r="A419" s="22" t="s">
        <v>1871</v>
      </c>
      <c r="B419" s="22"/>
      <c r="C419" s="150"/>
      <c r="D419" s="22"/>
      <c r="E419" s="20"/>
      <c r="F419" s="20"/>
      <c r="G419" s="20"/>
    </row>
    <row r="420" spans="1:7" x14ac:dyDescent="0.3">
      <c r="A420" s="22" t="s">
        <v>1872</v>
      </c>
      <c r="B420" s="22"/>
      <c r="C420" s="150"/>
      <c r="D420" s="22"/>
      <c r="E420" s="20"/>
      <c r="F420" s="20"/>
      <c r="G420" s="20"/>
    </row>
    <row r="421" spans="1:7" x14ac:dyDescent="0.3">
      <c r="A421" s="22" t="s">
        <v>1873</v>
      </c>
      <c r="B421" s="22"/>
      <c r="C421" s="150"/>
      <c r="D421" s="22"/>
      <c r="E421" s="20"/>
      <c r="F421" s="20"/>
      <c r="G421" s="20"/>
    </row>
    <row r="422" spans="1:7" x14ac:dyDescent="0.3">
      <c r="A422" s="22" t="s">
        <v>1874</v>
      </c>
      <c r="B422" s="22"/>
      <c r="C422" s="150"/>
      <c r="D422" s="22"/>
      <c r="E422" s="20"/>
      <c r="F422" s="20"/>
      <c r="G422" s="20"/>
    </row>
    <row r="423" spans="1:7" x14ac:dyDescent="0.3">
      <c r="A423" s="22" t="s">
        <v>1875</v>
      </c>
      <c r="B423" s="22"/>
      <c r="C423" s="150"/>
      <c r="D423" s="22"/>
      <c r="E423" s="20"/>
      <c r="F423" s="20"/>
      <c r="G423" s="20"/>
    </row>
    <row r="424" spans="1:7" x14ac:dyDescent="0.3">
      <c r="A424" s="22" t="s">
        <v>1876</v>
      </c>
      <c r="B424" s="22"/>
      <c r="C424" s="150"/>
      <c r="D424" s="22"/>
      <c r="E424" s="20"/>
      <c r="F424" s="20"/>
      <c r="G424" s="20"/>
    </row>
    <row r="425" spans="1:7" x14ac:dyDescent="0.3">
      <c r="A425" s="22" t="s">
        <v>1877</v>
      </c>
      <c r="B425" s="22"/>
      <c r="C425" s="150"/>
      <c r="D425" s="22"/>
      <c r="E425" s="20"/>
      <c r="F425" s="20"/>
      <c r="G425" s="20"/>
    </row>
    <row r="426" spans="1:7" x14ac:dyDescent="0.3">
      <c r="A426" s="22" t="s">
        <v>1878</v>
      </c>
      <c r="B426" s="22"/>
      <c r="C426" s="150"/>
      <c r="D426" s="22"/>
      <c r="E426" s="20"/>
      <c r="F426" s="20"/>
      <c r="G426" s="20"/>
    </row>
    <row r="427" spans="1:7" x14ac:dyDescent="0.3">
      <c r="A427" s="22" t="s">
        <v>1879</v>
      </c>
      <c r="B427" s="22"/>
      <c r="C427" s="150"/>
      <c r="D427" s="22"/>
      <c r="E427" s="20"/>
      <c r="F427" s="20"/>
      <c r="G427" s="20"/>
    </row>
    <row r="428" spans="1:7" x14ac:dyDescent="0.3">
      <c r="A428" s="22" t="s">
        <v>1880</v>
      </c>
      <c r="B428" s="22"/>
      <c r="C428" s="150"/>
      <c r="D428" s="22"/>
      <c r="E428" s="20"/>
      <c r="F428" s="20"/>
      <c r="G428" s="20"/>
    </row>
    <row r="429" spans="1:7" x14ac:dyDescent="0.3">
      <c r="A429" s="22" t="s">
        <v>1881</v>
      </c>
      <c r="B429" s="22"/>
      <c r="C429" s="150"/>
      <c r="D429" s="22"/>
      <c r="E429" s="20"/>
      <c r="F429" s="20"/>
      <c r="G429" s="20"/>
    </row>
    <row r="430" spans="1:7" x14ac:dyDescent="0.3">
      <c r="A430" s="22" t="s">
        <v>1882</v>
      </c>
      <c r="B430" s="22"/>
      <c r="C430" s="150"/>
      <c r="D430" s="22"/>
      <c r="E430" s="20"/>
      <c r="F430" s="20"/>
      <c r="G430" s="20"/>
    </row>
    <row r="431" spans="1:7" x14ac:dyDescent="0.3">
      <c r="A431" s="22" t="s">
        <v>1883</v>
      </c>
      <c r="B431" s="22"/>
      <c r="C431" s="150"/>
      <c r="D431" s="22"/>
      <c r="E431" s="20"/>
      <c r="F431" s="20"/>
      <c r="G431" s="20"/>
    </row>
    <row r="432" spans="1:7" x14ac:dyDescent="0.3">
      <c r="A432" s="22" t="s">
        <v>1884</v>
      </c>
      <c r="B432" s="22"/>
      <c r="C432" s="150"/>
      <c r="D432" s="22"/>
      <c r="E432" s="20"/>
      <c r="F432" s="20"/>
      <c r="G432" s="20"/>
    </row>
    <row r="433" spans="1:7" x14ac:dyDescent="0.3">
      <c r="A433" s="22" t="s">
        <v>1885</v>
      </c>
      <c r="B433" s="22"/>
      <c r="C433" s="150"/>
      <c r="D433" s="22"/>
      <c r="E433" s="20"/>
      <c r="F433" s="20"/>
      <c r="G433" s="20"/>
    </row>
    <row r="434" spans="1:7" x14ac:dyDescent="0.3">
      <c r="A434" s="22" t="s">
        <v>1886</v>
      </c>
      <c r="B434" s="22"/>
      <c r="C434" s="150"/>
      <c r="D434" s="22"/>
      <c r="E434" s="20"/>
      <c r="F434" s="20"/>
      <c r="G434" s="20"/>
    </row>
    <row r="435" spans="1:7" x14ac:dyDescent="0.3">
      <c r="A435" s="22" t="s">
        <v>1887</v>
      </c>
      <c r="B435" s="22"/>
      <c r="C435" s="150"/>
      <c r="D435" s="22"/>
      <c r="E435" s="20"/>
      <c r="F435" s="20"/>
      <c r="G435" s="20"/>
    </row>
    <row r="436" spans="1:7" x14ac:dyDescent="0.3">
      <c r="A436" s="22" t="s">
        <v>1888</v>
      </c>
      <c r="B436" s="22"/>
      <c r="C436" s="150"/>
      <c r="D436" s="22"/>
      <c r="E436" s="20"/>
      <c r="F436" s="20"/>
      <c r="G436" s="20"/>
    </row>
    <row r="437" spans="1:7" x14ac:dyDescent="0.3">
      <c r="A437" s="22" t="s">
        <v>1889</v>
      </c>
      <c r="B437" s="22"/>
      <c r="C437" s="150"/>
      <c r="D437" s="22"/>
      <c r="E437" s="20"/>
      <c r="F437" s="20"/>
      <c r="G437" s="20"/>
    </row>
    <row r="438" spans="1:7" x14ac:dyDescent="0.3">
      <c r="A438" s="22" t="s">
        <v>1890</v>
      </c>
      <c r="B438" s="22"/>
      <c r="C438" s="150"/>
      <c r="D438" s="22"/>
      <c r="E438" s="20"/>
      <c r="F438" s="20"/>
      <c r="G438" s="20"/>
    </row>
    <row r="439" spans="1:7" x14ac:dyDescent="0.3">
      <c r="A439" s="22" t="s">
        <v>1891</v>
      </c>
      <c r="B439" s="22"/>
      <c r="C439" s="150"/>
      <c r="D439" s="22"/>
      <c r="E439" s="20"/>
      <c r="F439" s="20"/>
      <c r="G439" s="20"/>
    </row>
    <row r="440" spans="1:7" x14ac:dyDescent="0.3">
      <c r="A440" s="22" t="s">
        <v>1892</v>
      </c>
      <c r="B440" s="22"/>
      <c r="C440" s="150"/>
      <c r="D440" s="22"/>
      <c r="E440" s="20"/>
      <c r="F440" s="20"/>
      <c r="G440" s="20"/>
    </row>
    <row r="441" spans="1:7" x14ac:dyDescent="0.3">
      <c r="A441" s="22" t="s">
        <v>1893</v>
      </c>
      <c r="B441" s="22"/>
      <c r="C441" s="150"/>
      <c r="D441" s="22"/>
      <c r="E441" s="20"/>
      <c r="F441" s="20"/>
      <c r="G441" s="20"/>
    </row>
    <row r="442" spans="1:7" x14ac:dyDescent="0.3">
      <c r="A442" s="22" t="s">
        <v>1894</v>
      </c>
      <c r="B442" s="22"/>
      <c r="C442" s="150"/>
      <c r="D442" s="22"/>
      <c r="E442" s="20"/>
      <c r="F442" s="20"/>
      <c r="G442" s="20"/>
    </row>
    <row r="443" spans="1:7" ht="18" x14ac:dyDescent="0.3">
      <c r="A443" s="89"/>
      <c r="B443" s="114" t="s">
        <v>2292</v>
      </c>
      <c r="C443" s="89"/>
      <c r="D443" s="89"/>
      <c r="E443" s="89"/>
      <c r="F443" s="89"/>
      <c r="G443" s="89"/>
    </row>
    <row r="444" spans="1:7" x14ac:dyDescent="0.3">
      <c r="A444" s="41"/>
      <c r="B444" s="41" t="s">
        <v>1826</v>
      </c>
      <c r="C444" s="41" t="s">
        <v>599</v>
      </c>
      <c r="D444" s="41" t="s">
        <v>600</v>
      </c>
      <c r="E444" s="41"/>
      <c r="F444" s="41" t="s">
        <v>430</v>
      </c>
      <c r="G444" s="41" t="s">
        <v>601</v>
      </c>
    </row>
    <row r="445" spans="1:7" x14ac:dyDescent="0.3">
      <c r="A445" s="22" t="s">
        <v>1457</v>
      </c>
      <c r="B445" s="22" t="s">
        <v>603</v>
      </c>
      <c r="C445" s="130" t="s">
        <v>767</v>
      </c>
      <c r="D445" s="36"/>
      <c r="E445" s="36"/>
      <c r="F445" s="54"/>
      <c r="G445" s="54"/>
    </row>
    <row r="446" spans="1:7" x14ac:dyDescent="0.3">
      <c r="A446" s="36"/>
      <c r="B446" s="22"/>
      <c r="C446" s="22"/>
      <c r="D446" s="36"/>
      <c r="E446" s="36"/>
      <c r="F446" s="54"/>
      <c r="G446" s="54"/>
    </row>
    <row r="447" spans="1:7" x14ac:dyDescent="0.3">
      <c r="A447" s="22"/>
      <c r="B447" s="22" t="s">
        <v>604</v>
      </c>
      <c r="C447" s="22"/>
      <c r="D447" s="36"/>
      <c r="E447" s="36"/>
      <c r="F447" s="54"/>
      <c r="G447" s="54"/>
    </row>
    <row r="448" spans="1:7" x14ac:dyDescent="0.3">
      <c r="A448" s="22" t="s">
        <v>1458</v>
      </c>
      <c r="B448" s="142" t="s">
        <v>522</v>
      </c>
      <c r="C448" s="130" t="s">
        <v>767</v>
      </c>
      <c r="D448" s="130" t="s">
        <v>767</v>
      </c>
      <c r="E448" s="36"/>
      <c r="F448" s="102" t="str">
        <f>IF($C$472=0,"",IF(C448="[for completion]","",IF(C448="","",C448/$C$472)))</f>
        <v/>
      </c>
      <c r="G448" s="102" t="str">
        <f>IF($D$472=0,"",IF(D448="[for completion]","",IF(D448="","",D448/$D$472)))</f>
        <v/>
      </c>
    </row>
    <row r="449" spans="1:7" x14ac:dyDescent="0.3">
      <c r="A449" s="22" t="s">
        <v>1459</v>
      </c>
      <c r="B449" s="142" t="s">
        <v>522</v>
      </c>
      <c r="C449" s="130" t="s">
        <v>767</v>
      </c>
      <c r="D449" s="130" t="s">
        <v>767</v>
      </c>
      <c r="E449" s="36"/>
      <c r="F449" s="102" t="str">
        <f t="shared" ref="F449:F471" si="16">IF($C$472=0,"",IF(C449="[for completion]","",IF(C449="","",C449/$C$472)))</f>
        <v/>
      </c>
      <c r="G449" s="102" t="str">
        <f t="shared" ref="G449:G471" si="17">IF($D$472=0,"",IF(D449="[for completion]","",IF(D449="","",D449/$D$472)))</f>
        <v/>
      </c>
    </row>
    <row r="450" spans="1:7" x14ac:dyDescent="0.3">
      <c r="A450" s="22" t="s">
        <v>1460</v>
      </c>
      <c r="B450" s="142" t="s">
        <v>522</v>
      </c>
      <c r="C450" s="130" t="s">
        <v>767</v>
      </c>
      <c r="D450" s="130" t="s">
        <v>767</v>
      </c>
      <c r="E450" s="36"/>
      <c r="F450" s="102" t="str">
        <f t="shared" si="16"/>
        <v/>
      </c>
      <c r="G450" s="102" t="str">
        <f t="shared" si="17"/>
        <v/>
      </c>
    </row>
    <row r="451" spans="1:7" x14ac:dyDescent="0.3">
      <c r="A451" s="22" t="s">
        <v>1461</v>
      </c>
      <c r="B451" s="142" t="s">
        <v>522</v>
      </c>
      <c r="C451" s="130" t="s">
        <v>767</v>
      </c>
      <c r="D451" s="130" t="s">
        <v>767</v>
      </c>
      <c r="E451" s="36"/>
      <c r="F451" s="102" t="str">
        <f t="shared" si="16"/>
        <v/>
      </c>
      <c r="G451" s="102" t="str">
        <f t="shared" si="17"/>
        <v/>
      </c>
    </row>
    <row r="452" spans="1:7" x14ac:dyDescent="0.3">
      <c r="A452" s="22" t="s">
        <v>1462</v>
      </c>
      <c r="B452" s="142" t="s">
        <v>522</v>
      </c>
      <c r="C452" s="130" t="s">
        <v>767</v>
      </c>
      <c r="D452" s="130" t="s">
        <v>767</v>
      </c>
      <c r="E452" s="36"/>
      <c r="F452" s="102" t="str">
        <f t="shared" si="16"/>
        <v/>
      </c>
      <c r="G452" s="102" t="str">
        <f t="shared" si="17"/>
        <v/>
      </c>
    </row>
    <row r="453" spans="1:7" x14ac:dyDescent="0.3">
      <c r="A453" s="22" t="s">
        <v>1463</v>
      </c>
      <c r="B453" s="142" t="s">
        <v>522</v>
      </c>
      <c r="C453" s="130" t="s">
        <v>767</v>
      </c>
      <c r="D453" s="130" t="s">
        <v>767</v>
      </c>
      <c r="E453" s="36"/>
      <c r="F453" s="102" t="str">
        <f t="shared" si="16"/>
        <v/>
      </c>
      <c r="G453" s="102" t="str">
        <f t="shared" si="17"/>
        <v/>
      </c>
    </row>
    <row r="454" spans="1:7" x14ac:dyDescent="0.3">
      <c r="A454" s="22" t="s">
        <v>1464</v>
      </c>
      <c r="B454" s="142" t="s">
        <v>522</v>
      </c>
      <c r="C454" s="130" t="s">
        <v>767</v>
      </c>
      <c r="D454" s="130" t="s">
        <v>767</v>
      </c>
      <c r="E454" s="36"/>
      <c r="F454" s="102" t="str">
        <f t="shared" si="16"/>
        <v/>
      </c>
      <c r="G454" s="102" t="str">
        <f t="shared" si="17"/>
        <v/>
      </c>
    </row>
    <row r="455" spans="1:7" x14ac:dyDescent="0.3">
      <c r="A455" s="22" t="s">
        <v>1465</v>
      </c>
      <c r="B455" s="142" t="s">
        <v>522</v>
      </c>
      <c r="C455" s="130" t="s">
        <v>767</v>
      </c>
      <c r="D455" s="130" t="s">
        <v>767</v>
      </c>
      <c r="E455" s="36"/>
      <c r="F455" s="102" t="str">
        <f t="shared" si="16"/>
        <v/>
      </c>
      <c r="G455" s="102" t="str">
        <f t="shared" si="17"/>
        <v/>
      </c>
    </row>
    <row r="456" spans="1:7" x14ac:dyDescent="0.3">
      <c r="A456" s="22" t="s">
        <v>1466</v>
      </c>
      <c r="B456" s="142" t="s">
        <v>522</v>
      </c>
      <c r="C456" s="130" t="s">
        <v>767</v>
      </c>
      <c r="D456" s="130" t="s">
        <v>767</v>
      </c>
      <c r="E456" s="36"/>
      <c r="F456" s="102" t="str">
        <f t="shared" si="16"/>
        <v/>
      </c>
      <c r="G456" s="102" t="str">
        <f t="shared" si="17"/>
        <v/>
      </c>
    </row>
    <row r="457" spans="1:7" x14ac:dyDescent="0.3">
      <c r="A457" s="22" t="s">
        <v>1895</v>
      </c>
      <c r="B457" s="142" t="s">
        <v>522</v>
      </c>
      <c r="C457" s="130" t="s">
        <v>767</v>
      </c>
      <c r="D457" s="130" t="s">
        <v>767</v>
      </c>
      <c r="E457" s="39"/>
      <c r="F457" s="102" t="str">
        <f t="shared" si="16"/>
        <v/>
      </c>
      <c r="G457" s="102" t="str">
        <f t="shared" si="17"/>
        <v/>
      </c>
    </row>
    <row r="458" spans="1:7" x14ac:dyDescent="0.3">
      <c r="A458" s="22" t="s">
        <v>1896</v>
      </c>
      <c r="B458" s="142" t="s">
        <v>522</v>
      </c>
      <c r="C458" s="130" t="s">
        <v>767</v>
      </c>
      <c r="D458" s="130" t="s">
        <v>767</v>
      </c>
      <c r="E458" s="39"/>
      <c r="F458" s="102" t="str">
        <f t="shared" si="16"/>
        <v/>
      </c>
      <c r="G458" s="102" t="str">
        <f t="shared" si="17"/>
        <v/>
      </c>
    </row>
    <row r="459" spans="1:7" x14ac:dyDescent="0.3">
      <c r="A459" s="22" t="s">
        <v>1897</v>
      </c>
      <c r="B459" s="142" t="s">
        <v>522</v>
      </c>
      <c r="C459" s="130" t="s">
        <v>767</v>
      </c>
      <c r="D459" s="130" t="s">
        <v>767</v>
      </c>
      <c r="E459" s="39"/>
      <c r="F459" s="102" t="str">
        <f t="shared" si="16"/>
        <v/>
      </c>
      <c r="G459" s="102" t="str">
        <f t="shared" si="17"/>
        <v/>
      </c>
    </row>
    <row r="460" spans="1:7" x14ac:dyDescent="0.3">
      <c r="A460" s="22" t="s">
        <v>1898</v>
      </c>
      <c r="B460" s="142" t="s">
        <v>522</v>
      </c>
      <c r="C460" s="130" t="s">
        <v>767</v>
      </c>
      <c r="D460" s="130" t="s">
        <v>767</v>
      </c>
      <c r="E460" s="39"/>
      <c r="F460" s="102" t="str">
        <f t="shared" si="16"/>
        <v/>
      </c>
      <c r="G460" s="102" t="str">
        <f t="shared" si="17"/>
        <v/>
      </c>
    </row>
    <row r="461" spans="1:7" x14ac:dyDescent="0.3">
      <c r="A461" s="22" t="s">
        <v>1899</v>
      </c>
      <c r="B461" s="142" t="s">
        <v>522</v>
      </c>
      <c r="C461" s="130" t="s">
        <v>767</v>
      </c>
      <c r="D461" s="130" t="s">
        <v>767</v>
      </c>
      <c r="E461" s="39"/>
      <c r="F461" s="102" t="str">
        <f t="shared" si="16"/>
        <v/>
      </c>
      <c r="G461" s="102" t="str">
        <f t="shared" si="17"/>
        <v/>
      </c>
    </row>
    <row r="462" spans="1:7" x14ac:dyDescent="0.3">
      <c r="A462" s="22" t="s">
        <v>1900</v>
      </c>
      <c r="B462" s="142" t="s">
        <v>522</v>
      </c>
      <c r="C462" s="130" t="s">
        <v>767</v>
      </c>
      <c r="D462" s="130" t="s">
        <v>767</v>
      </c>
      <c r="E462" s="39"/>
      <c r="F462" s="102" t="str">
        <f t="shared" si="16"/>
        <v/>
      </c>
      <c r="G462" s="102" t="str">
        <f t="shared" si="17"/>
        <v/>
      </c>
    </row>
    <row r="463" spans="1:7" x14ac:dyDescent="0.3">
      <c r="A463" s="22" t="s">
        <v>1901</v>
      </c>
      <c r="B463" s="142" t="s">
        <v>522</v>
      </c>
      <c r="C463" s="130" t="s">
        <v>767</v>
      </c>
      <c r="D463" s="130" t="s">
        <v>767</v>
      </c>
      <c r="E463" s="22"/>
      <c r="F463" s="102" t="str">
        <f t="shared" si="16"/>
        <v/>
      </c>
      <c r="G463" s="102" t="str">
        <f t="shared" si="17"/>
        <v/>
      </c>
    </row>
    <row r="464" spans="1:7" x14ac:dyDescent="0.3">
      <c r="A464" s="22" t="s">
        <v>1902</v>
      </c>
      <c r="B464" s="142" t="s">
        <v>522</v>
      </c>
      <c r="C464" s="130" t="s">
        <v>767</v>
      </c>
      <c r="D464" s="130" t="s">
        <v>767</v>
      </c>
      <c r="E464" s="87"/>
      <c r="F464" s="102" t="str">
        <f t="shared" si="16"/>
        <v/>
      </c>
      <c r="G464" s="102" t="str">
        <f t="shared" si="17"/>
        <v/>
      </c>
    </row>
    <row r="465" spans="1:7" x14ac:dyDescent="0.3">
      <c r="A465" s="22" t="s">
        <v>1903</v>
      </c>
      <c r="B465" s="142" t="s">
        <v>522</v>
      </c>
      <c r="C465" s="130" t="s">
        <v>767</v>
      </c>
      <c r="D465" s="130" t="s">
        <v>767</v>
      </c>
      <c r="E465" s="87"/>
      <c r="F465" s="102" t="str">
        <f t="shared" si="16"/>
        <v/>
      </c>
      <c r="G465" s="102" t="str">
        <f t="shared" si="17"/>
        <v/>
      </c>
    </row>
    <row r="466" spans="1:7" x14ac:dyDescent="0.3">
      <c r="A466" s="22" t="s">
        <v>1904</v>
      </c>
      <c r="B466" s="142" t="s">
        <v>522</v>
      </c>
      <c r="C466" s="130" t="s">
        <v>767</v>
      </c>
      <c r="D466" s="130" t="s">
        <v>767</v>
      </c>
      <c r="E466" s="87"/>
      <c r="F466" s="102" t="str">
        <f t="shared" si="16"/>
        <v/>
      </c>
      <c r="G466" s="102" t="str">
        <f t="shared" si="17"/>
        <v/>
      </c>
    </row>
    <row r="467" spans="1:7" x14ac:dyDescent="0.3">
      <c r="A467" s="22" t="s">
        <v>1905</v>
      </c>
      <c r="B467" s="142" t="s">
        <v>522</v>
      </c>
      <c r="C467" s="130" t="s">
        <v>767</v>
      </c>
      <c r="D467" s="130" t="s">
        <v>767</v>
      </c>
      <c r="E467" s="87"/>
      <c r="F467" s="102" t="str">
        <f t="shared" si="16"/>
        <v/>
      </c>
      <c r="G467" s="102" t="str">
        <f t="shared" si="17"/>
        <v/>
      </c>
    </row>
    <row r="468" spans="1:7" x14ac:dyDescent="0.3">
      <c r="A468" s="22" t="s">
        <v>1906</v>
      </c>
      <c r="B468" s="142" t="s">
        <v>522</v>
      </c>
      <c r="C468" s="130" t="s">
        <v>767</v>
      </c>
      <c r="D468" s="130" t="s">
        <v>767</v>
      </c>
      <c r="E468" s="87"/>
      <c r="F468" s="102" t="str">
        <f t="shared" si="16"/>
        <v/>
      </c>
      <c r="G468" s="102" t="str">
        <f t="shared" si="17"/>
        <v/>
      </c>
    </row>
    <row r="469" spans="1:7" x14ac:dyDescent="0.3">
      <c r="A469" s="22" t="s">
        <v>1907</v>
      </c>
      <c r="B469" s="142" t="s">
        <v>522</v>
      </c>
      <c r="C469" s="130" t="s">
        <v>767</v>
      </c>
      <c r="D469" s="130" t="s">
        <v>767</v>
      </c>
      <c r="E469" s="87"/>
      <c r="F469" s="102" t="str">
        <f t="shared" si="16"/>
        <v/>
      </c>
      <c r="G469" s="102" t="str">
        <f t="shared" si="17"/>
        <v/>
      </c>
    </row>
    <row r="470" spans="1:7" x14ac:dyDescent="0.3">
      <c r="A470" s="22" t="s">
        <v>1908</v>
      </c>
      <c r="B470" s="142" t="s">
        <v>522</v>
      </c>
      <c r="C470" s="130" t="s">
        <v>767</v>
      </c>
      <c r="D470" s="130" t="s">
        <v>767</v>
      </c>
      <c r="E470" s="87"/>
      <c r="F470" s="102" t="str">
        <f t="shared" si="16"/>
        <v/>
      </c>
      <c r="G470" s="102" t="str">
        <f t="shared" si="17"/>
        <v/>
      </c>
    </row>
    <row r="471" spans="1:7" x14ac:dyDescent="0.3">
      <c r="A471" s="22" t="s">
        <v>1909</v>
      </c>
      <c r="B471" s="142" t="s">
        <v>522</v>
      </c>
      <c r="C471" s="130" t="s">
        <v>767</v>
      </c>
      <c r="D471" s="130" t="s">
        <v>767</v>
      </c>
      <c r="E471" s="87"/>
      <c r="F471" s="102" t="str">
        <f t="shared" si="16"/>
        <v/>
      </c>
      <c r="G471" s="102" t="str">
        <f t="shared" si="17"/>
        <v/>
      </c>
    </row>
    <row r="472" spans="1:7" x14ac:dyDescent="0.3">
      <c r="A472" s="22" t="s">
        <v>1910</v>
      </c>
      <c r="B472" s="39" t="s">
        <v>88</v>
      </c>
      <c r="C472" s="98">
        <f>SUM(C448:C471)</f>
        <v>0</v>
      </c>
      <c r="D472" s="22">
        <f>SUM(D448:D471)</f>
        <v>0</v>
      </c>
      <c r="E472" s="87"/>
      <c r="F472" s="111">
        <f>SUM(F448:F471)</f>
        <v>0</v>
      </c>
      <c r="G472" s="111">
        <f>SUM(G448:G471)</f>
        <v>0</v>
      </c>
    </row>
    <row r="473" spans="1:7" x14ac:dyDescent="0.3">
      <c r="A473" s="41"/>
      <c r="B473" s="41" t="s">
        <v>1843</v>
      </c>
      <c r="C473" s="41" t="s">
        <v>599</v>
      </c>
      <c r="D473" s="41" t="s">
        <v>600</v>
      </c>
      <c r="E473" s="41"/>
      <c r="F473" s="41" t="s">
        <v>430</v>
      </c>
      <c r="G473" s="41" t="s">
        <v>601</v>
      </c>
    </row>
    <row r="474" spans="1:7" x14ac:dyDescent="0.3">
      <c r="A474" s="22" t="s">
        <v>1468</v>
      </c>
      <c r="B474" s="22" t="s">
        <v>632</v>
      </c>
      <c r="C474" s="130" t="s">
        <v>767</v>
      </c>
      <c r="D474" s="22"/>
      <c r="E474" s="22"/>
      <c r="F474" s="22"/>
      <c r="G474" s="22"/>
    </row>
    <row r="475" spans="1:7" x14ac:dyDescent="0.3">
      <c r="A475" s="22"/>
      <c r="B475" s="22"/>
      <c r="C475" s="22"/>
      <c r="D475" s="22"/>
      <c r="E475" s="22"/>
      <c r="F475" s="22"/>
      <c r="G475" s="22"/>
    </row>
    <row r="476" spans="1:7" x14ac:dyDescent="0.3">
      <c r="A476" s="22"/>
      <c r="B476" s="39" t="s">
        <v>633</v>
      </c>
      <c r="C476" s="22"/>
      <c r="D476" s="22"/>
      <c r="E476" s="22"/>
      <c r="F476" s="22"/>
      <c r="G476" s="22"/>
    </row>
    <row r="477" spans="1:7" x14ac:dyDescent="0.3">
      <c r="A477" s="22" t="s">
        <v>1469</v>
      </c>
      <c r="B477" s="22" t="s">
        <v>635</v>
      </c>
      <c r="C477" s="130" t="s">
        <v>767</v>
      </c>
      <c r="D477" s="130" t="s">
        <v>767</v>
      </c>
      <c r="E477" s="22"/>
      <c r="F477" s="102" t="str">
        <f>IF($C$485=0,"",IF(C477="[for completion]","",IF(C477="","",C477/$C$485)))</f>
        <v/>
      </c>
      <c r="G477" s="102" t="str">
        <f>IF($D$485=0,"",IF(D477="[for completion]","",IF(D477="","",D477/$D$485)))</f>
        <v/>
      </c>
    </row>
    <row r="478" spans="1:7" x14ac:dyDescent="0.3">
      <c r="A478" s="22" t="s">
        <v>1470</v>
      </c>
      <c r="B478" s="22" t="s">
        <v>637</v>
      </c>
      <c r="C478" s="130" t="s">
        <v>767</v>
      </c>
      <c r="D478" s="130" t="s">
        <v>767</v>
      </c>
      <c r="E478" s="22"/>
      <c r="F478" s="102" t="str">
        <f t="shared" ref="F478:F484" si="18">IF($C$485=0,"",IF(C478="[for completion]","",IF(C478="","",C478/$C$485)))</f>
        <v/>
      </c>
      <c r="G478" s="102" t="str">
        <f t="shared" ref="G478:G484" si="19">IF($D$485=0,"",IF(D478="[for completion]","",IF(D478="","",D478/$D$485)))</f>
        <v/>
      </c>
    </row>
    <row r="479" spans="1:7" x14ac:dyDescent="0.3">
      <c r="A479" s="22" t="s">
        <v>1471</v>
      </c>
      <c r="B479" s="22" t="s">
        <v>639</v>
      </c>
      <c r="C479" s="130" t="s">
        <v>767</v>
      </c>
      <c r="D479" s="130" t="s">
        <v>767</v>
      </c>
      <c r="E479" s="22"/>
      <c r="F479" s="102" t="str">
        <f t="shared" si="18"/>
        <v/>
      </c>
      <c r="G479" s="102" t="str">
        <f t="shared" si="19"/>
        <v/>
      </c>
    </row>
    <row r="480" spans="1:7" x14ac:dyDescent="0.3">
      <c r="A480" s="22" t="s">
        <v>1472</v>
      </c>
      <c r="B480" s="22" t="s">
        <v>641</v>
      </c>
      <c r="C480" s="130" t="s">
        <v>767</v>
      </c>
      <c r="D480" s="130" t="s">
        <v>767</v>
      </c>
      <c r="E480" s="22"/>
      <c r="F480" s="102" t="str">
        <f t="shared" si="18"/>
        <v/>
      </c>
      <c r="G480" s="102" t="str">
        <f t="shared" si="19"/>
        <v/>
      </c>
    </row>
    <row r="481" spans="1:7" x14ac:dyDescent="0.3">
      <c r="A481" s="22" t="s">
        <v>1473</v>
      </c>
      <c r="B481" s="22" t="s">
        <v>643</v>
      </c>
      <c r="C481" s="130" t="s">
        <v>767</v>
      </c>
      <c r="D481" s="130" t="s">
        <v>767</v>
      </c>
      <c r="E481" s="22"/>
      <c r="F481" s="102" t="str">
        <f t="shared" si="18"/>
        <v/>
      </c>
      <c r="G481" s="102" t="str">
        <f t="shared" si="19"/>
        <v/>
      </c>
    </row>
    <row r="482" spans="1:7" x14ac:dyDescent="0.3">
      <c r="A482" s="22" t="s">
        <v>1474</v>
      </c>
      <c r="B482" s="22" t="s">
        <v>645</v>
      </c>
      <c r="C482" s="130" t="s">
        <v>767</v>
      </c>
      <c r="D482" s="130" t="s">
        <v>767</v>
      </c>
      <c r="E482" s="22"/>
      <c r="F482" s="102" t="str">
        <f t="shared" si="18"/>
        <v/>
      </c>
      <c r="G482" s="102" t="str">
        <f t="shared" si="19"/>
        <v/>
      </c>
    </row>
    <row r="483" spans="1:7" x14ac:dyDescent="0.3">
      <c r="A483" s="22" t="s">
        <v>1475</v>
      </c>
      <c r="B483" s="22" t="s">
        <v>647</v>
      </c>
      <c r="C483" s="130" t="s">
        <v>767</v>
      </c>
      <c r="D483" s="130" t="s">
        <v>767</v>
      </c>
      <c r="E483" s="22"/>
      <c r="F483" s="102" t="str">
        <f t="shared" si="18"/>
        <v/>
      </c>
      <c r="G483" s="102" t="str">
        <f t="shared" si="19"/>
        <v/>
      </c>
    </row>
    <row r="484" spans="1:7" x14ac:dyDescent="0.3">
      <c r="A484" s="22" t="s">
        <v>1476</v>
      </c>
      <c r="B484" s="22" t="s">
        <v>649</v>
      </c>
      <c r="C484" s="130" t="s">
        <v>767</v>
      </c>
      <c r="D484" s="130" t="s">
        <v>767</v>
      </c>
      <c r="E484" s="22"/>
      <c r="F484" s="102" t="str">
        <f t="shared" si="18"/>
        <v/>
      </c>
      <c r="G484" s="102" t="str">
        <f t="shared" si="19"/>
        <v/>
      </c>
    </row>
    <row r="485" spans="1:7" x14ac:dyDescent="0.3">
      <c r="A485" s="22" t="s">
        <v>1477</v>
      </c>
      <c r="B485" s="48" t="s">
        <v>88</v>
      </c>
      <c r="C485" s="96">
        <f>SUM(C477:C484)</f>
        <v>0</v>
      </c>
      <c r="D485" s="46">
        <f>SUM(D477:D484)</f>
        <v>0</v>
      </c>
      <c r="E485" s="22"/>
      <c r="F485" s="93">
        <f>SUM(F477:F484)</f>
        <v>0</v>
      </c>
      <c r="G485" s="93">
        <f>SUM(G477:G484)</f>
        <v>0</v>
      </c>
    </row>
    <row r="486" spans="1:7" x14ac:dyDescent="0.3">
      <c r="A486" s="22" t="s">
        <v>1478</v>
      </c>
      <c r="B486" s="50" t="s">
        <v>652</v>
      </c>
      <c r="C486" s="130"/>
      <c r="D486" s="148"/>
      <c r="E486" s="22"/>
      <c r="F486" s="102" t="s">
        <v>1170</v>
      </c>
      <c r="G486" s="102" t="s">
        <v>1170</v>
      </c>
    </row>
    <row r="487" spans="1:7" x14ac:dyDescent="0.3">
      <c r="A487" s="22" t="s">
        <v>1479</v>
      </c>
      <c r="B487" s="50" t="s">
        <v>654</v>
      </c>
      <c r="C487" s="130"/>
      <c r="D487" s="148"/>
      <c r="E487" s="22"/>
      <c r="F487" s="102" t="s">
        <v>1170</v>
      </c>
      <c r="G487" s="102" t="s">
        <v>1170</v>
      </c>
    </row>
    <row r="488" spans="1:7" x14ac:dyDescent="0.3">
      <c r="A488" s="22" t="s">
        <v>1480</v>
      </c>
      <c r="B488" s="50" t="s">
        <v>656</v>
      </c>
      <c r="C488" s="130"/>
      <c r="D488" s="148"/>
      <c r="E488" s="22"/>
      <c r="F488" s="102" t="s">
        <v>1170</v>
      </c>
      <c r="G488" s="102" t="s">
        <v>1170</v>
      </c>
    </row>
    <row r="489" spans="1:7" x14ac:dyDescent="0.3">
      <c r="A489" s="22" t="s">
        <v>1553</v>
      </c>
      <c r="B489" s="50" t="s">
        <v>658</v>
      </c>
      <c r="C489" s="130"/>
      <c r="D489" s="148"/>
      <c r="E489" s="22"/>
      <c r="F489" s="102" t="s">
        <v>1170</v>
      </c>
      <c r="G489" s="102" t="s">
        <v>1170</v>
      </c>
    </row>
    <row r="490" spans="1:7" x14ac:dyDescent="0.3">
      <c r="A490" s="22" t="s">
        <v>1554</v>
      </c>
      <c r="B490" s="50" t="s">
        <v>660</v>
      </c>
      <c r="C490" s="130"/>
      <c r="D490" s="148"/>
      <c r="E490" s="22"/>
      <c r="F490" s="102" t="s">
        <v>1170</v>
      </c>
      <c r="G490" s="102" t="s">
        <v>1170</v>
      </c>
    </row>
    <row r="491" spans="1:7" x14ac:dyDescent="0.3">
      <c r="A491" s="22" t="s">
        <v>1555</v>
      </c>
      <c r="B491" s="50" t="s">
        <v>662</v>
      </c>
      <c r="C491" s="130"/>
      <c r="D491" s="148"/>
      <c r="E491" s="22"/>
      <c r="F491" s="102" t="s">
        <v>1170</v>
      </c>
      <c r="G491" s="102" t="s">
        <v>1170</v>
      </c>
    </row>
    <row r="492" spans="1:7" x14ac:dyDescent="0.3">
      <c r="A492" s="22" t="s">
        <v>1556</v>
      </c>
      <c r="B492" s="50"/>
      <c r="C492" s="22"/>
      <c r="D492" s="22"/>
      <c r="E492" s="22"/>
      <c r="F492" s="47"/>
      <c r="G492" s="47"/>
    </row>
    <row r="493" spans="1:7" x14ac:dyDescent="0.3">
      <c r="A493" s="22" t="s">
        <v>1557</v>
      </c>
      <c r="B493" s="50"/>
      <c r="C493" s="22"/>
      <c r="D493" s="22"/>
      <c r="E493" s="22"/>
      <c r="F493" s="47"/>
      <c r="G493" s="47"/>
    </row>
    <row r="494" spans="1:7" x14ac:dyDescent="0.3">
      <c r="A494" s="22" t="s">
        <v>1558</v>
      </c>
      <c r="B494" s="50"/>
      <c r="C494" s="22"/>
      <c r="D494" s="22"/>
      <c r="E494" s="22"/>
      <c r="F494" s="87"/>
      <c r="G494" s="87"/>
    </row>
    <row r="495" spans="1:7" x14ac:dyDescent="0.3">
      <c r="A495" s="41"/>
      <c r="B495" s="41" t="s">
        <v>1911</v>
      </c>
      <c r="C495" s="41" t="s">
        <v>599</v>
      </c>
      <c r="D495" s="41" t="s">
        <v>600</v>
      </c>
      <c r="E495" s="41"/>
      <c r="F495" s="41" t="s">
        <v>430</v>
      </c>
      <c r="G495" s="41" t="s">
        <v>601</v>
      </c>
    </row>
    <row r="496" spans="1:7" x14ac:dyDescent="0.3">
      <c r="A496" s="22" t="s">
        <v>1481</v>
      </c>
      <c r="B496" s="22" t="s">
        <v>632</v>
      </c>
      <c r="C496" s="130" t="s">
        <v>767</v>
      </c>
      <c r="D496" s="22"/>
      <c r="E496" s="22"/>
      <c r="F496" s="22"/>
      <c r="G496" s="22"/>
    </row>
    <row r="497" spans="1:7" x14ac:dyDescent="0.3">
      <c r="A497" s="22"/>
      <c r="B497" s="22"/>
      <c r="C497" s="22"/>
      <c r="D497" s="22"/>
      <c r="E497" s="22"/>
      <c r="F497" s="22"/>
      <c r="G497" s="22"/>
    </row>
    <row r="498" spans="1:7" x14ac:dyDescent="0.3">
      <c r="A498" s="22"/>
      <c r="B498" s="39" t="s">
        <v>633</v>
      </c>
      <c r="C498" s="22"/>
      <c r="D498" s="22"/>
      <c r="E498" s="22"/>
      <c r="F498" s="22"/>
      <c r="G498" s="22"/>
    </row>
    <row r="499" spans="1:7" x14ac:dyDescent="0.3">
      <c r="A499" s="22" t="s">
        <v>1482</v>
      </c>
      <c r="B499" s="22" t="s">
        <v>635</v>
      </c>
      <c r="C499" s="130" t="s">
        <v>767</v>
      </c>
      <c r="D499" s="130" t="s">
        <v>767</v>
      </c>
      <c r="E499" s="22"/>
      <c r="F499" s="102" t="str">
        <f>IF($C$507=0,"",IF(C499="[for completion]","",IF(C499="","",C499/$C$507)))</f>
        <v/>
      </c>
      <c r="G499" s="102" t="str">
        <f>IF($D$507=0,"",IF(D499="[for completion]","",IF(D499="","",D499/$D$507)))</f>
        <v/>
      </c>
    </row>
    <row r="500" spans="1:7" x14ac:dyDescent="0.3">
      <c r="A500" s="22" t="s">
        <v>1483</v>
      </c>
      <c r="B500" s="22" t="s">
        <v>637</v>
      </c>
      <c r="C500" s="130" t="s">
        <v>767</v>
      </c>
      <c r="D500" s="130" t="s">
        <v>767</v>
      </c>
      <c r="E500" s="22"/>
      <c r="F500" s="102" t="str">
        <f t="shared" ref="F500:F506" si="20">IF($C$507=0,"",IF(C500="[for completion]","",IF(C500="","",C500/$C$507)))</f>
        <v/>
      </c>
      <c r="G500" s="102" t="str">
        <f t="shared" ref="G500:G506" si="21">IF($D$507=0,"",IF(D500="[for completion]","",IF(D500="","",D500/$D$507)))</f>
        <v/>
      </c>
    </row>
    <row r="501" spans="1:7" x14ac:dyDescent="0.3">
      <c r="A501" s="22" t="s">
        <v>1484</v>
      </c>
      <c r="B501" s="22" t="s">
        <v>639</v>
      </c>
      <c r="C501" s="130" t="s">
        <v>767</v>
      </c>
      <c r="D501" s="130" t="s">
        <v>767</v>
      </c>
      <c r="E501" s="22"/>
      <c r="F501" s="102" t="str">
        <f t="shared" si="20"/>
        <v/>
      </c>
      <c r="G501" s="102" t="str">
        <f t="shared" si="21"/>
        <v/>
      </c>
    </row>
    <row r="502" spans="1:7" x14ac:dyDescent="0.3">
      <c r="A502" s="22" t="s">
        <v>1485</v>
      </c>
      <c r="B502" s="22" t="s">
        <v>641</v>
      </c>
      <c r="C502" s="130" t="s">
        <v>767</v>
      </c>
      <c r="D502" s="130" t="s">
        <v>767</v>
      </c>
      <c r="E502" s="22"/>
      <c r="F502" s="102" t="str">
        <f t="shared" si="20"/>
        <v/>
      </c>
      <c r="G502" s="102" t="str">
        <f t="shared" si="21"/>
        <v/>
      </c>
    </row>
    <row r="503" spans="1:7" x14ac:dyDescent="0.3">
      <c r="A503" s="22" t="s">
        <v>1486</v>
      </c>
      <c r="B503" s="22" t="s">
        <v>643</v>
      </c>
      <c r="C503" s="130" t="s">
        <v>767</v>
      </c>
      <c r="D503" s="130" t="s">
        <v>767</v>
      </c>
      <c r="E503" s="22"/>
      <c r="F503" s="102" t="str">
        <f t="shared" si="20"/>
        <v/>
      </c>
      <c r="G503" s="102" t="str">
        <f t="shared" si="21"/>
        <v/>
      </c>
    </row>
    <row r="504" spans="1:7" x14ac:dyDescent="0.3">
      <c r="A504" s="22" t="s">
        <v>1487</v>
      </c>
      <c r="B504" s="22" t="s">
        <v>645</v>
      </c>
      <c r="C504" s="130" t="s">
        <v>767</v>
      </c>
      <c r="D504" s="130" t="s">
        <v>767</v>
      </c>
      <c r="E504" s="22"/>
      <c r="F504" s="102" t="str">
        <f t="shared" si="20"/>
        <v/>
      </c>
      <c r="G504" s="102" t="str">
        <f t="shared" si="21"/>
        <v/>
      </c>
    </row>
    <row r="505" spans="1:7" x14ac:dyDescent="0.3">
      <c r="A505" s="22" t="s">
        <v>1488</v>
      </c>
      <c r="B505" s="22" t="s">
        <v>647</v>
      </c>
      <c r="C505" s="130" t="s">
        <v>767</v>
      </c>
      <c r="D505" s="130" t="s">
        <v>767</v>
      </c>
      <c r="E505" s="22"/>
      <c r="F505" s="102" t="str">
        <f t="shared" si="20"/>
        <v/>
      </c>
      <c r="G505" s="102" t="str">
        <f t="shared" si="21"/>
        <v/>
      </c>
    </row>
    <row r="506" spans="1:7" x14ac:dyDescent="0.3">
      <c r="A506" s="22" t="s">
        <v>1489</v>
      </c>
      <c r="B506" s="22" t="s">
        <v>649</v>
      </c>
      <c r="C506" s="130" t="s">
        <v>767</v>
      </c>
      <c r="D506" s="130" t="s">
        <v>767</v>
      </c>
      <c r="E506" s="22"/>
      <c r="F506" s="102" t="str">
        <f t="shared" si="20"/>
        <v/>
      </c>
      <c r="G506" s="102" t="str">
        <f t="shared" si="21"/>
        <v/>
      </c>
    </row>
    <row r="507" spans="1:7" x14ac:dyDescent="0.3">
      <c r="A507" s="22" t="s">
        <v>1490</v>
      </c>
      <c r="B507" s="48" t="s">
        <v>88</v>
      </c>
      <c r="C507" s="96">
        <f>SUM(C499:C506)</f>
        <v>0</v>
      </c>
      <c r="D507" s="46">
        <f>SUM(D499:D506)</f>
        <v>0</v>
      </c>
      <c r="E507" s="22"/>
      <c r="F507" s="93">
        <f>SUM(F499:F506)</f>
        <v>0</v>
      </c>
      <c r="G507" s="93">
        <f>SUM(G499:G506)</f>
        <v>0</v>
      </c>
    </row>
    <row r="508" spans="1:7" x14ac:dyDescent="0.3">
      <c r="A508" s="22" t="s">
        <v>1559</v>
      </c>
      <c r="B508" s="50" t="s">
        <v>652</v>
      </c>
      <c r="C508" s="96"/>
      <c r="D508" s="97"/>
      <c r="E508" s="22"/>
      <c r="F508" s="102" t="s">
        <v>1170</v>
      </c>
      <c r="G508" s="102" t="s">
        <v>1170</v>
      </c>
    </row>
    <row r="509" spans="1:7" x14ac:dyDescent="0.3">
      <c r="A509" s="22" t="s">
        <v>1560</v>
      </c>
      <c r="B509" s="50" t="s">
        <v>654</v>
      </c>
      <c r="C509" s="96"/>
      <c r="D509" s="97"/>
      <c r="E509" s="22"/>
      <c r="F509" s="102" t="s">
        <v>1170</v>
      </c>
      <c r="G509" s="102" t="s">
        <v>1170</v>
      </c>
    </row>
    <row r="510" spans="1:7" x14ac:dyDescent="0.3">
      <c r="A510" s="22" t="s">
        <v>1561</v>
      </c>
      <c r="B510" s="50" t="s">
        <v>656</v>
      </c>
      <c r="C510" s="96"/>
      <c r="D510" s="97"/>
      <c r="E510" s="22"/>
      <c r="F510" s="102" t="s">
        <v>1170</v>
      </c>
      <c r="G510" s="102" t="s">
        <v>1170</v>
      </c>
    </row>
    <row r="511" spans="1:7" x14ac:dyDescent="0.3">
      <c r="A511" s="22" t="s">
        <v>1733</v>
      </c>
      <c r="B511" s="50" t="s">
        <v>658</v>
      </c>
      <c r="C511" s="96"/>
      <c r="D511" s="97"/>
      <c r="E511" s="22"/>
      <c r="F511" s="102" t="s">
        <v>1170</v>
      </c>
      <c r="G511" s="102" t="s">
        <v>1170</v>
      </c>
    </row>
    <row r="512" spans="1:7" x14ac:dyDescent="0.3">
      <c r="A512" s="22" t="s">
        <v>1734</v>
      </c>
      <c r="B512" s="50" t="s">
        <v>660</v>
      </c>
      <c r="C512" s="96"/>
      <c r="D512" s="97"/>
      <c r="E512" s="22"/>
      <c r="F512" s="102" t="s">
        <v>1170</v>
      </c>
      <c r="G512" s="102" t="s">
        <v>1170</v>
      </c>
    </row>
    <row r="513" spans="1:7" x14ac:dyDescent="0.3">
      <c r="A513" s="22" t="s">
        <v>1735</v>
      </c>
      <c r="B513" s="50" t="s">
        <v>662</v>
      </c>
      <c r="C513" s="96"/>
      <c r="D513" s="97"/>
      <c r="E513" s="22"/>
      <c r="F513" s="102" t="s">
        <v>1170</v>
      </c>
      <c r="G513" s="102" t="s">
        <v>1170</v>
      </c>
    </row>
    <row r="514" spans="1:7" x14ac:dyDescent="0.3">
      <c r="A514" s="22" t="s">
        <v>1736</v>
      </c>
      <c r="B514" s="50"/>
      <c r="C514" s="22"/>
      <c r="D514" s="22"/>
      <c r="E514" s="22"/>
      <c r="F514" s="102"/>
      <c r="G514" s="102"/>
    </row>
    <row r="515" spans="1:7" x14ac:dyDescent="0.3">
      <c r="A515" s="22" t="s">
        <v>1737</v>
      </c>
      <c r="B515" s="50"/>
      <c r="C515" s="22"/>
      <c r="D515" s="22"/>
      <c r="E515" s="22"/>
      <c r="F515" s="102"/>
      <c r="G515" s="102"/>
    </row>
    <row r="516" spans="1:7" x14ac:dyDescent="0.3">
      <c r="A516" s="22" t="s">
        <v>1738</v>
      </c>
      <c r="B516" s="50"/>
      <c r="C516" s="22"/>
      <c r="D516" s="22"/>
      <c r="E516" s="22"/>
      <c r="F516" s="102"/>
      <c r="G516" s="93"/>
    </row>
    <row r="517" spans="1:7" x14ac:dyDescent="0.3">
      <c r="A517" s="41"/>
      <c r="B517" s="41" t="s">
        <v>1912</v>
      </c>
      <c r="C517" s="41" t="s">
        <v>718</v>
      </c>
      <c r="D517" s="41"/>
      <c r="E517" s="41"/>
      <c r="F517" s="41"/>
      <c r="G517" s="41"/>
    </row>
    <row r="518" spans="1:7" x14ac:dyDescent="0.3">
      <c r="A518" s="22" t="s">
        <v>1562</v>
      </c>
      <c r="B518" s="39" t="s">
        <v>719</v>
      </c>
      <c r="C518" s="130" t="s">
        <v>767</v>
      </c>
      <c r="D518" s="147"/>
      <c r="E518" s="22"/>
      <c r="F518" s="22"/>
      <c r="G518" s="22"/>
    </row>
    <row r="519" spans="1:7" x14ac:dyDescent="0.3">
      <c r="A519" s="22" t="s">
        <v>1563</v>
      </c>
      <c r="B519" s="39" t="s">
        <v>720</v>
      </c>
      <c r="C519" s="130" t="s">
        <v>767</v>
      </c>
      <c r="D519" s="147"/>
      <c r="E519" s="22"/>
      <c r="F519" s="22"/>
      <c r="G519" s="22"/>
    </row>
    <row r="520" spans="1:7" x14ac:dyDescent="0.3">
      <c r="A520" s="22" t="s">
        <v>1564</v>
      </c>
      <c r="B520" s="39" t="s">
        <v>721</v>
      </c>
      <c r="C520" s="130" t="s">
        <v>767</v>
      </c>
      <c r="D520" s="147"/>
      <c r="E520" s="22"/>
      <c r="F520" s="22"/>
      <c r="G520" s="22"/>
    </row>
    <row r="521" spans="1:7" x14ac:dyDescent="0.3">
      <c r="A521" s="22" t="s">
        <v>1565</v>
      </c>
      <c r="B521" s="39" t="s">
        <v>722</v>
      </c>
      <c r="C521" s="130" t="s">
        <v>767</v>
      </c>
      <c r="D521" s="147"/>
      <c r="E521" s="22"/>
      <c r="F521" s="22"/>
      <c r="G521" s="22"/>
    </row>
    <row r="522" spans="1:7" x14ac:dyDescent="0.3">
      <c r="A522" s="22" t="s">
        <v>1566</v>
      </c>
      <c r="B522" s="39" t="s">
        <v>723</v>
      </c>
      <c r="C522" s="130" t="s">
        <v>767</v>
      </c>
      <c r="D522" s="147"/>
      <c r="E522" s="22"/>
      <c r="F522" s="22"/>
      <c r="G522" s="22"/>
    </row>
    <row r="523" spans="1:7" x14ac:dyDescent="0.3">
      <c r="A523" s="22" t="s">
        <v>1567</v>
      </c>
      <c r="B523" s="39" t="s">
        <v>724</v>
      </c>
      <c r="C523" s="130" t="s">
        <v>767</v>
      </c>
      <c r="D523" s="147"/>
      <c r="E523" s="22"/>
      <c r="F523" s="22"/>
      <c r="G523" s="22"/>
    </row>
    <row r="524" spans="1:7" x14ac:dyDescent="0.3">
      <c r="A524" s="22" t="s">
        <v>1568</v>
      </c>
      <c r="B524" s="39" t="s">
        <v>725</v>
      </c>
      <c r="C524" s="130" t="s">
        <v>767</v>
      </c>
      <c r="D524" s="147"/>
      <c r="E524" s="22"/>
      <c r="F524" s="22"/>
      <c r="G524" s="22"/>
    </row>
    <row r="525" spans="1:7" x14ac:dyDescent="0.3">
      <c r="A525" s="22" t="s">
        <v>1569</v>
      </c>
      <c r="B525" s="39" t="s">
        <v>1722</v>
      </c>
      <c r="C525" s="130" t="s">
        <v>767</v>
      </c>
      <c r="D525" s="147"/>
      <c r="E525" s="22"/>
      <c r="F525" s="22"/>
      <c r="G525" s="22"/>
    </row>
    <row r="526" spans="1:7" x14ac:dyDescent="0.3">
      <c r="A526" s="22" t="s">
        <v>1570</v>
      </c>
      <c r="B526" s="39" t="s">
        <v>1723</v>
      </c>
      <c r="C526" s="130" t="s">
        <v>767</v>
      </c>
      <c r="D526" s="147"/>
      <c r="E526" s="22"/>
      <c r="F526" s="22"/>
      <c r="G526" s="22"/>
    </row>
    <row r="527" spans="1:7" x14ac:dyDescent="0.3">
      <c r="A527" s="22" t="s">
        <v>1571</v>
      </c>
      <c r="B527" s="39" t="s">
        <v>1724</v>
      </c>
      <c r="C527" s="130" t="s">
        <v>767</v>
      </c>
      <c r="D527" s="147"/>
      <c r="E527" s="22"/>
      <c r="F527" s="22"/>
      <c r="G527" s="22"/>
    </row>
    <row r="528" spans="1:7" x14ac:dyDescent="0.3">
      <c r="A528" s="22" t="s">
        <v>1629</v>
      </c>
      <c r="B528" s="39" t="s">
        <v>726</v>
      </c>
      <c r="C528" s="130" t="s">
        <v>767</v>
      </c>
      <c r="D528" s="147"/>
      <c r="E528" s="22"/>
      <c r="F528" s="22"/>
      <c r="G528" s="22"/>
    </row>
    <row r="529" spans="1:7" x14ac:dyDescent="0.3">
      <c r="A529" s="22" t="s">
        <v>1739</v>
      </c>
      <c r="B529" s="39" t="s">
        <v>2290</v>
      </c>
      <c r="C529" s="130" t="s">
        <v>767</v>
      </c>
      <c r="D529" s="147"/>
      <c r="E529" s="22"/>
      <c r="F529" s="22"/>
      <c r="G529" s="22"/>
    </row>
    <row r="530" spans="1:7" x14ac:dyDescent="0.3">
      <c r="A530" s="22" t="s">
        <v>1740</v>
      </c>
      <c r="B530" s="39" t="s">
        <v>86</v>
      </c>
      <c r="C530" s="130" t="s">
        <v>767</v>
      </c>
      <c r="D530" s="147"/>
      <c r="E530" s="22"/>
      <c r="F530" s="22"/>
      <c r="G530" s="22"/>
    </row>
    <row r="531" spans="1:7" x14ac:dyDescent="0.3">
      <c r="A531" s="22" t="s">
        <v>1741</v>
      </c>
      <c r="B531" s="50" t="s">
        <v>1725</v>
      </c>
      <c r="C531" s="147"/>
      <c r="D531" s="127"/>
      <c r="E531" s="22"/>
      <c r="F531" s="22"/>
      <c r="G531" s="22"/>
    </row>
    <row r="532" spans="1:7" x14ac:dyDescent="0.3">
      <c r="A532" s="22" t="s">
        <v>1742</v>
      </c>
      <c r="B532" s="50" t="s">
        <v>90</v>
      </c>
      <c r="C532" s="147"/>
      <c r="D532" s="127"/>
      <c r="E532" s="22"/>
      <c r="F532" s="22"/>
      <c r="G532" s="22"/>
    </row>
    <row r="533" spans="1:7" x14ac:dyDescent="0.3">
      <c r="A533" s="22" t="s">
        <v>1743</v>
      </c>
      <c r="B533" s="50" t="s">
        <v>90</v>
      </c>
      <c r="C533" s="147"/>
      <c r="D533" s="127"/>
      <c r="E533" s="22"/>
      <c r="F533" s="22"/>
      <c r="G533" s="22"/>
    </row>
    <row r="534" spans="1:7" x14ac:dyDescent="0.3">
      <c r="A534" s="22" t="s">
        <v>1913</v>
      </c>
      <c r="B534" s="50" t="s">
        <v>90</v>
      </c>
      <c r="C534" s="147"/>
      <c r="D534" s="127"/>
      <c r="E534" s="22"/>
      <c r="F534" s="22"/>
      <c r="G534" s="22"/>
    </row>
    <row r="535" spans="1:7" x14ac:dyDescent="0.3">
      <c r="A535" s="22" t="s">
        <v>1914</v>
      </c>
      <c r="B535" s="50" t="s">
        <v>90</v>
      </c>
      <c r="C535" s="147"/>
      <c r="D535" s="127"/>
      <c r="E535" s="22"/>
      <c r="F535" s="22"/>
      <c r="G535" s="22"/>
    </row>
    <row r="536" spans="1:7" x14ac:dyDescent="0.3">
      <c r="A536" s="22" t="s">
        <v>1915</v>
      </c>
      <c r="B536" s="50" t="s">
        <v>90</v>
      </c>
      <c r="C536" s="147"/>
      <c r="D536" s="127"/>
      <c r="E536" s="22"/>
      <c r="F536" s="22"/>
      <c r="G536" s="22"/>
    </row>
    <row r="537" spans="1:7" x14ac:dyDescent="0.3">
      <c r="A537" s="22" t="s">
        <v>1916</v>
      </c>
      <c r="B537" s="50" t="s">
        <v>90</v>
      </c>
      <c r="C537" s="147"/>
      <c r="D537" s="127"/>
      <c r="E537" s="22"/>
      <c r="F537" s="22"/>
      <c r="G537" s="22"/>
    </row>
    <row r="538" spans="1:7" x14ac:dyDescent="0.3">
      <c r="A538" s="22" t="s">
        <v>1917</v>
      </c>
      <c r="B538" s="50" t="s">
        <v>90</v>
      </c>
      <c r="C538" s="147"/>
      <c r="D538" s="127"/>
      <c r="E538" s="22"/>
      <c r="F538" s="22"/>
      <c r="G538" s="22"/>
    </row>
    <row r="539" spans="1:7" x14ac:dyDescent="0.3">
      <c r="A539" s="22" t="s">
        <v>1918</v>
      </c>
      <c r="B539" s="50" t="s">
        <v>90</v>
      </c>
      <c r="C539" s="147"/>
      <c r="D539" s="127"/>
      <c r="E539" s="22"/>
      <c r="F539" s="22"/>
      <c r="G539" s="22"/>
    </row>
    <row r="540" spans="1:7" x14ac:dyDescent="0.3">
      <c r="A540" s="22" t="s">
        <v>1919</v>
      </c>
      <c r="B540" s="50" t="s">
        <v>90</v>
      </c>
      <c r="C540" s="147"/>
      <c r="D540" s="127"/>
      <c r="E540" s="22"/>
      <c r="F540" s="22"/>
      <c r="G540" s="22"/>
    </row>
    <row r="541" spans="1:7" x14ac:dyDescent="0.3">
      <c r="A541" s="22" t="s">
        <v>1920</v>
      </c>
      <c r="B541" s="50" t="s">
        <v>90</v>
      </c>
      <c r="C541" s="147"/>
      <c r="D541" s="127"/>
      <c r="E541" s="22"/>
      <c r="F541" s="22"/>
      <c r="G541" s="22"/>
    </row>
    <row r="542" spans="1:7" x14ac:dyDescent="0.3">
      <c r="A542" s="22" t="s">
        <v>1921</v>
      </c>
      <c r="B542" s="50" t="s">
        <v>90</v>
      </c>
      <c r="C542" s="147"/>
      <c r="D542" s="127"/>
      <c r="E542" s="22"/>
      <c r="F542" s="22"/>
      <c r="G542" s="20"/>
    </row>
    <row r="543" spans="1:7" x14ac:dyDescent="0.3">
      <c r="A543" s="22" t="s">
        <v>1922</v>
      </c>
      <c r="B543" s="50" t="s">
        <v>90</v>
      </c>
      <c r="C543" s="147"/>
      <c r="D543" s="127"/>
      <c r="E543" s="22"/>
      <c r="F543" s="22"/>
      <c r="G543" s="20"/>
    </row>
    <row r="544" spans="1:7" x14ac:dyDescent="0.3">
      <c r="A544" s="22" t="s">
        <v>1923</v>
      </c>
      <c r="B544" s="50" t="s">
        <v>90</v>
      </c>
      <c r="C544" s="147"/>
      <c r="D544" s="127"/>
      <c r="E544" s="22"/>
      <c r="F544" s="22"/>
      <c r="G544" s="20"/>
    </row>
    <row r="545" spans="1:7" x14ac:dyDescent="0.3">
      <c r="A545" s="41"/>
      <c r="B545" s="41" t="s">
        <v>1924</v>
      </c>
      <c r="C545" s="41" t="s">
        <v>58</v>
      </c>
      <c r="D545" s="41" t="s">
        <v>1159</v>
      </c>
      <c r="E545" s="41"/>
      <c r="F545" s="41" t="s">
        <v>430</v>
      </c>
      <c r="G545" s="41" t="s">
        <v>1467</v>
      </c>
    </row>
    <row r="546" spans="1:7" x14ac:dyDescent="0.3">
      <c r="A546" s="22" t="s">
        <v>1630</v>
      </c>
      <c r="B546" s="142" t="s">
        <v>522</v>
      </c>
      <c r="C546" s="130" t="s">
        <v>767</v>
      </c>
      <c r="D546" s="130" t="s">
        <v>767</v>
      </c>
      <c r="E546" s="28"/>
      <c r="F546" s="102" t="str">
        <f>IF($C$564=0,"",IF(C546="[for completion]","",IF(C546="","",C546/$C$564)))</f>
        <v/>
      </c>
      <c r="G546" s="102" t="str">
        <f>IF($D$564=0,"",IF(D546="[for completion]","",IF(D546="","",D546/$D$564)))</f>
        <v/>
      </c>
    </row>
    <row r="547" spans="1:7" x14ac:dyDescent="0.3">
      <c r="A547" s="22" t="s">
        <v>1631</v>
      </c>
      <c r="B547" s="142" t="s">
        <v>522</v>
      </c>
      <c r="C547" s="130" t="s">
        <v>767</v>
      </c>
      <c r="D547" s="130" t="s">
        <v>767</v>
      </c>
      <c r="E547" s="28"/>
      <c r="F547" s="102" t="str">
        <f t="shared" ref="F547:F563" si="22">IF($C$564=0,"",IF(C547="[for completion]","",IF(C547="","",C547/$C$564)))</f>
        <v/>
      </c>
      <c r="G547" s="102" t="str">
        <f t="shared" ref="G547:G563" si="23">IF($D$564=0,"",IF(D547="[for completion]","",IF(D547="","",D547/$D$564)))</f>
        <v/>
      </c>
    </row>
    <row r="548" spans="1:7" x14ac:dyDescent="0.3">
      <c r="A548" s="22" t="s">
        <v>1632</v>
      </c>
      <c r="B548" s="142" t="s">
        <v>522</v>
      </c>
      <c r="C548" s="130" t="s">
        <v>767</v>
      </c>
      <c r="D548" s="130" t="s">
        <v>767</v>
      </c>
      <c r="E548" s="28"/>
      <c r="F548" s="102" t="str">
        <f t="shared" si="22"/>
        <v/>
      </c>
      <c r="G548" s="102" t="str">
        <f t="shared" si="23"/>
        <v/>
      </c>
    </row>
    <row r="549" spans="1:7" x14ac:dyDescent="0.3">
      <c r="A549" s="22" t="s">
        <v>1633</v>
      </c>
      <c r="B549" s="142" t="s">
        <v>522</v>
      </c>
      <c r="C549" s="130" t="s">
        <v>767</v>
      </c>
      <c r="D549" s="130" t="s">
        <v>767</v>
      </c>
      <c r="E549" s="28"/>
      <c r="F549" s="102" t="str">
        <f t="shared" si="22"/>
        <v/>
      </c>
      <c r="G549" s="102" t="str">
        <f t="shared" si="23"/>
        <v/>
      </c>
    </row>
    <row r="550" spans="1:7" x14ac:dyDescent="0.3">
      <c r="A550" s="22" t="s">
        <v>1634</v>
      </c>
      <c r="B550" s="142" t="s">
        <v>522</v>
      </c>
      <c r="C550" s="130" t="s">
        <v>767</v>
      </c>
      <c r="D550" s="130" t="s">
        <v>767</v>
      </c>
      <c r="E550" s="28"/>
      <c r="F550" s="102" t="str">
        <f t="shared" si="22"/>
        <v/>
      </c>
      <c r="G550" s="102" t="str">
        <f t="shared" si="23"/>
        <v/>
      </c>
    </row>
    <row r="551" spans="1:7" x14ac:dyDescent="0.3">
      <c r="A551" s="22" t="s">
        <v>1744</v>
      </c>
      <c r="B551" s="142" t="s">
        <v>522</v>
      </c>
      <c r="C551" s="130" t="s">
        <v>767</v>
      </c>
      <c r="D551" s="130" t="s">
        <v>767</v>
      </c>
      <c r="E551" s="28"/>
      <c r="F551" s="102" t="str">
        <f t="shared" si="22"/>
        <v/>
      </c>
      <c r="G551" s="102" t="str">
        <f t="shared" si="23"/>
        <v/>
      </c>
    </row>
    <row r="552" spans="1:7" x14ac:dyDescent="0.3">
      <c r="A552" s="22" t="s">
        <v>1745</v>
      </c>
      <c r="B552" s="142" t="s">
        <v>522</v>
      </c>
      <c r="C552" s="130" t="s">
        <v>767</v>
      </c>
      <c r="D552" s="130" t="s">
        <v>767</v>
      </c>
      <c r="E552" s="28"/>
      <c r="F552" s="102" t="str">
        <f t="shared" si="22"/>
        <v/>
      </c>
      <c r="G552" s="102" t="str">
        <f t="shared" si="23"/>
        <v/>
      </c>
    </row>
    <row r="553" spans="1:7" x14ac:dyDescent="0.3">
      <c r="A553" s="22" t="s">
        <v>1746</v>
      </c>
      <c r="B553" s="142" t="s">
        <v>522</v>
      </c>
      <c r="C553" s="130" t="s">
        <v>767</v>
      </c>
      <c r="D553" s="130" t="s">
        <v>767</v>
      </c>
      <c r="E553" s="28"/>
      <c r="F553" s="102" t="str">
        <f t="shared" si="22"/>
        <v/>
      </c>
      <c r="G553" s="102" t="str">
        <f t="shared" si="23"/>
        <v/>
      </c>
    </row>
    <row r="554" spans="1:7" x14ac:dyDescent="0.3">
      <c r="A554" s="22" t="s">
        <v>1747</v>
      </c>
      <c r="B554" s="142" t="s">
        <v>522</v>
      </c>
      <c r="C554" s="130" t="s">
        <v>767</v>
      </c>
      <c r="D554" s="130" t="s">
        <v>767</v>
      </c>
      <c r="E554" s="28"/>
      <c r="F554" s="102" t="str">
        <f t="shared" si="22"/>
        <v/>
      </c>
      <c r="G554" s="102" t="str">
        <f t="shared" si="23"/>
        <v/>
      </c>
    </row>
    <row r="555" spans="1:7" x14ac:dyDescent="0.3">
      <c r="A555" s="22" t="s">
        <v>1748</v>
      </c>
      <c r="B555" s="142" t="s">
        <v>522</v>
      </c>
      <c r="C555" s="130" t="s">
        <v>767</v>
      </c>
      <c r="D555" s="130" t="s">
        <v>767</v>
      </c>
      <c r="E555" s="28"/>
      <c r="F555" s="102" t="str">
        <f t="shared" si="22"/>
        <v/>
      </c>
      <c r="G555" s="102" t="str">
        <f t="shared" si="23"/>
        <v/>
      </c>
    </row>
    <row r="556" spans="1:7" x14ac:dyDescent="0.3">
      <c r="A556" s="22" t="s">
        <v>1749</v>
      </c>
      <c r="B556" s="142" t="s">
        <v>522</v>
      </c>
      <c r="C556" s="130" t="s">
        <v>767</v>
      </c>
      <c r="D556" s="130" t="s">
        <v>767</v>
      </c>
      <c r="E556" s="28"/>
      <c r="F556" s="102" t="str">
        <f t="shared" si="22"/>
        <v/>
      </c>
      <c r="G556" s="102" t="str">
        <f t="shared" si="23"/>
        <v/>
      </c>
    </row>
    <row r="557" spans="1:7" x14ac:dyDescent="0.3">
      <c r="A557" s="22" t="s">
        <v>1750</v>
      </c>
      <c r="B557" s="142" t="s">
        <v>522</v>
      </c>
      <c r="C557" s="130" t="s">
        <v>767</v>
      </c>
      <c r="D557" s="130" t="s">
        <v>767</v>
      </c>
      <c r="E557" s="28"/>
      <c r="F557" s="102" t="str">
        <f t="shared" si="22"/>
        <v/>
      </c>
      <c r="G557" s="102" t="str">
        <f t="shared" si="23"/>
        <v/>
      </c>
    </row>
    <row r="558" spans="1:7" x14ac:dyDescent="0.3">
      <c r="A558" s="22" t="s">
        <v>1751</v>
      </c>
      <c r="B558" s="142" t="s">
        <v>522</v>
      </c>
      <c r="C558" s="130" t="s">
        <v>767</v>
      </c>
      <c r="D558" s="130" t="s">
        <v>767</v>
      </c>
      <c r="E558" s="28"/>
      <c r="F558" s="102" t="str">
        <f t="shared" si="22"/>
        <v/>
      </c>
      <c r="G558" s="102" t="str">
        <f t="shared" si="23"/>
        <v/>
      </c>
    </row>
    <row r="559" spans="1:7" x14ac:dyDescent="0.3">
      <c r="A559" s="22" t="s">
        <v>1752</v>
      </c>
      <c r="B559" s="142" t="s">
        <v>522</v>
      </c>
      <c r="C559" s="130" t="s">
        <v>767</v>
      </c>
      <c r="D559" s="130" t="s">
        <v>767</v>
      </c>
      <c r="E559" s="28"/>
      <c r="F559" s="102" t="str">
        <f t="shared" si="22"/>
        <v/>
      </c>
      <c r="G559" s="102" t="str">
        <f t="shared" si="23"/>
        <v/>
      </c>
    </row>
    <row r="560" spans="1:7" x14ac:dyDescent="0.3">
      <c r="A560" s="22" t="s">
        <v>1753</v>
      </c>
      <c r="B560" s="142" t="s">
        <v>522</v>
      </c>
      <c r="C560" s="130" t="s">
        <v>767</v>
      </c>
      <c r="D560" s="130" t="s">
        <v>767</v>
      </c>
      <c r="E560" s="28"/>
      <c r="F560" s="102" t="str">
        <f t="shared" si="22"/>
        <v/>
      </c>
      <c r="G560" s="102" t="str">
        <f t="shared" si="23"/>
        <v/>
      </c>
    </row>
    <row r="561" spans="1:7" x14ac:dyDescent="0.3">
      <c r="A561" s="22" t="s">
        <v>1754</v>
      </c>
      <c r="B561" s="142" t="s">
        <v>522</v>
      </c>
      <c r="C561" s="130" t="s">
        <v>767</v>
      </c>
      <c r="D561" s="130" t="s">
        <v>767</v>
      </c>
      <c r="E561" s="28"/>
      <c r="F561" s="102" t="str">
        <f t="shared" si="22"/>
        <v/>
      </c>
      <c r="G561" s="102" t="str">
        <f t="shared" si="23"/>
        <v/>
      </c>
    </row>
    <row r="562" spans="1:7" x14ac:dyDescent="0.3">
      <c r="A562" s="22" t="s">
        <v>1755</v>
      </c>
      <c r="B562" s="142" t="s">
        <v>522</v>
      </c>
      <c r="C562" s="130" t="s">
        <v>767</v>
      </c>
      <c r="D562" s="130" t="s">
        <v>767</v>
      </c>
      <c r="E562" s="28"/>
      <c r="F562" s="102" t="str">
        <f t="shared" si="22"/>
        <v/>
      </c>
      <c r="G562" s="102" t="str">
        <f t="shared" si="23"/>
        <v/>
      </c>
    </row>
    <row r="563" spans="1:7" x14ac:dyDescent="0.3">
      <c r="A563" s="22" t="s">
        <v>1756</v>
      </c>
      <c r="B563" s="39" t="s">
        <v>1550</v>
      </c>
      <c r="C563" s="130" t="s">
        <v>767</v>
      </c>
      <c r="D563" s="130" t="s">
        <v>767</v>
      </c>
      <c r="E563" s="28"/>
      <c r="F563" s="102" t="str">
        <f t="shared" si="22"/>
        <v/>
      </c>
      <c r="G563" s="102" t="str">
        <f t="shared" si="23"/>
        <v/>
      </c>
    </row>
    <row r="564" spans="1:7" x14ac:dyDescent="0.3">
      <c r="A564" s="22" t="s">
        <v>1757</v>
      </c>
      <c r="B564" s="39" t="s">
        <v>88</v>
      </c>
      <c r="C564" s="96">
        <f>SUM(C546:C563)</f>
        <v>0</v>
      </c>
      <c r="D564" s="97">
        <f>SUM(D546:D563)</f>
        <v>0</v>
      </c>
      <c r="E564" s="28"/>
      <c r="F564" s="93">
        <f>SUM(F546:F563)</f>
        <v>0</v>
      </c>
      <c r="G564" s="93">
        <f>SUM(G546:G563)</f>
        <v>0</v>
      </c>
    </row>
    <row r="565" spans="1:7" x14ac:dyDescent="0.3">
      <c r="A565" s="22" t="s">
        <v>1925</v>
      </c>
      <c r="B565" s="39"/>
      <c r="C565" s="22"/>
      <c r="D565" s="22"/>
      <c r="E565" s="28"/>
      <c r="F565" s="28"/>
      <c r="G565" s="28"/>
    </row>
    <row r="566" spans="1:7" x14ac:dyDescent="0.3">
      <c r="A566" s="22" t="s">
        <v>1926</v>
      </c>
      <c r="B566" s="39"/>
      <c r="C566" s="22"/>
      <c r="D566" s="22"/>
      <c r="E566" s="28"/>
      <c r="F566" s="28"/>
      <c r="G566" s="28"/>
    </row>
    <row r="567" spans="1:7" x14ac:dyDescent="0.3">
      <c r="A567" s="22" t="s">
        <v>1927</v>
      </c>
      <c r="B567" s="39"/>
      <c r="C567" s="22"/>
      <c r="D567" s="22"/>
      <c r="E567" s="28"/>
      <c r="F567" s="28"/>
      <c r="G567" s="28"/>
    </row>
    <row r="568" spans="1:7" x14ac:dyDescent="0.3">
      <c r="A568" s="41"/>
      <c r="B568" s="41" t="s">
        <v>1928</v>
      </c>
      <c r="C568" s="41" t="s">
        <v>58</v>
      </c>
      <c r="D568" s="41" t="s">
        <v>1159</v>
      </c>
      <c r="E568" s="41"/>
      <c r="F568" s="41" t="s">
        <v>430</v>
      </c>
      <c r="G568" s="41" t="s">
        <v>1803</v>
      </c>
    </row>
    <row r="569" spans="1:7" x14ac:dyDescent="0.3">
      <c r="A569" s="22" t="s">
        <v>1758</v>
      </c>
      <c r="B569" s="142" t="s">
        <v>522</v>
      </c>
      <c r="C569" s="130" t="s">
        <v>767</v>
      </c>
      <c r="D569" s="130" t="s">
        <v>767</v>
      </c>
      <c r="E569" s="28"/>
      <c r="F569" s="102" t="str">
        <f>IF($C$587=0,"",IF(C569="[for completion]","",IF(C569="","",C569/$C$587)))</f>
        <v/>
      </c>
      <c r="G569" s="102" t="str">
        <f>IF($D$587=0,"",IF(D569="[for completion]","",IF(D569="","",D569/$D$587)))</f>
        <v/>
      </c>
    </row>
    <row r="570" spans="1:7" x14ac:dyDescent="0.3">
      <c r="A570" s="22" t="s">
        <v>1759</v>
      </c>
      <c r="B570" s="142" t="s">
        <v>522</v>
      </c>
      <c r="C570" s="130" t="s">
        <v>767</v>
      </c>
      <c r="D570" s="130" t="s">
        <v>767</v>
      </c>
      <c r="E570" s="28"/>
      <c r="F570" s="102" t="str">
        <f t="shared" ref="F570:F586" si="24">IF($C$587=0,"",IF(C570="[for completion]","",IF(C570="","",C570/$C$587)))</f>
        <v/>
      </c>
      <c r="G570" s="102" t="str">
        <f t="shared" ref="G570:G586" si="25">IF($D$587=0,"",IF(D570="[for completion]","",IF(D570="","",D570/$D$587)))</f>
        <v/>
      </c>
    </row>
    <row r="571" spans="1:7" x14ac:dyDescent="0.3">
      <c r="A571" s="22" t="s">
        <v>1760</v>
      </c>
      <c r="B571" s="142" t="s">
        <v>522</v>
      </c>
      <c r="C571" s="130" t="s">
        <v>767</v>
      </c>
      <c r="D571" s="130" t="s">
        <v>767</v>
      </c>
      <c r="E571" s="28"/>
      <c r="F571" s="102" t="str">
        <f t="shared" si="24"/>
        <v/>
      </c>
      <c r="G571" s="102" t="str">
        <f t="shared" si="25"/>
        <v/>
      </c>
    </row>
    <row r="572" spans="1:7" x14ac:dyDescent="0.3">
      <c r="A572" s="22" t="s">
        <v>1761</v>
      </c>
      <c r="B572" s="142" t="s">
        <v>522</v>
      </c>
      <c r="C572" s="130" t="s">
        <v>767</v>
      </c>
      <c r="D572" s="130" t="s">
        <v>767</v>
      </c>
      <c r="E572" s="28"/>
      <c r="F572" s="102" t="str">
        <f t="shared" si="24"/>
        <v/>
      </c>
      <c r="G572" s="102" t="str">
        <f t="shared" si="25"/>
        <v/>
      </c>
    </row>
    <row r="573" spans="1:7" x14ac:dyDescent="0.3">
      <c r="A573" s="22" t="s">
        <v>1762</v>
      </c>
      <c r="B573" s="142" t="s">
        <v>522</v>
      </c>
      <c r="C573" s="130" t="s">
        <v>767</v>
      </c>
      <c r="D573" s="130" t="s">
        <v>767</v>
      </c>
      <c r="E573" s="28"/>
      <c r="F573" s="102" t="str">
        <f t="shared" si="24"/>
        <v/>
      </c>
      <c r="G573" s="102" t="str">
        <f t="shared" si="25"/>
        <v/>
      </c>
    </row>
    <row r="574" spans="1:7" x14ac:dyDescent="0.3">
      <c r="A574" s="22" t="s">
        <v>1763</v>
      </c>
      <c r="B574" s="142" t="s">
        <v>522</v>
      </c>
      <c r="C574" s="130" t="s">
        <v>767</v>
      </c>
      <c r="D574" s="130" t="s">
        <v>767</v>
      </c>
      <c r="E574" s="28"/>
      <c r="F574" s="102" t="str">
        <f t="shared" si="24"/>
        <v/>
      </c>
      <c r="G574" s="102" t="str">
        <f t="shared" si="25"/>
        <v/>
      </c>
    </row>
    <row r="575" spans="1:7" x14ac:dyDescent="0.3">
      <c r="A575" s="22" t="s">
        <v>1764</v>
      </c>
      <c r="B575" s="142" t="s">
        <v>522</v>
      </c>
      <c r="C575" s="130" t="s">
        <v>767</v>
      </c>
      <c r="D575" s="130" t="s">
        <v>767</v>
      </c>
      <c r="E575" s="28"/>
      <c r="F575" s="102" t="str">
        <f t="shared" si="24"/>
        <v/>
      </c>
      <c r="G575" s="102" t="str">
        <f t="shared" si="25"/>
        <v/>
      </c>
    </row>
    <row r="576" spans="1:7" x14ac:dyDescent="0.3">
      <c r="A576" s="22" t="s">
        <v>1765</v>
      </c>
      <c r="B576" s="142" t="s">
        <v>522</v>
      </c>
      <c r="C576" s="130" t="s">
        <v>767</v>
      </c>
      <c r="D576" s="130" t="s">
        <v>767</v>
      </c>
      <c r="E576" s="28"/>
      <c r="F576" s="102" t="str">
        <f t="shared" si="24"/>
        <v/>
      </c>
      <c r="G576" s="102" t="str">
        <f t="shared" si="25"/>
        <v/>
      </c>
    </row>
    <row r="577" spans="1:7" x14ac:dyDescent="0.3">
      <c r="A577" s="22" t="s">
        <v>1766</v>
      </c>
      <c r="B577" s="142" t="s">
        <v>522</v>
      </c>
      <c r="C577" s="130" t="s">
        <v>767</v>
      </c>
      <c r="D577" s="130" t="s">
        <v>767</v>
      </c>
      <c r="E577" s="28"/>
      <c r="F577" s="102" t="str">
        <f t="shared" si="24"/>
        <v/>
      </c>
      <c r="G577" s="102" t="str">
        <f t="shared" si="25"/>
        <v/>
      </c>
    </row>
    <row r="578" spans="1:7" x14ac:dyDescent="0.3">
      <c r="A578" s="22" t="s">
        <v>1767</v>
      </c>
      <c r="B578" s="142" t="s">
        <v>522</v>
      </c>
      <c r="C578" s="130" t="s">
        <v>767</v>
      </c>
      <c r="D578" s="130" t="s">
        <v>767</v>
      </c>
      <c r="E578" s="28"/>
      <c r="F578" s="102" t="str">
        <f t="shared" si="24"/>
        <v/>
      </c>
      <c r="G578" s="102" t="str">
        <f t="shared" si="25"/>
        <v/>
      </c>
    </row>
    <row r="579" spans="1:7" x14ac:dyDescent="0.3">
      <c r="A579" s="22" t="s">
        <v>1768</v>
      </c>
      <c r="B579" s="142" t="s">
        <v>522</v>
      </c>
      <c r="C579" s="130" t="s">
        <v>767</v>
      </c>
      <c r="D579" s="130" t="s">
        <v>767</v>
      </c>
      <c r="E579" s="28"/>
      <c r="F579" s="102" t="str">
        <f t="shared" si="24"/>
        <v/>
      </c>
      <c r="G579" s="102" t="str">
        <f t="shared" si="25"/>
        <v/>
      </c>
    </row>
    <row r="580" spans="1:7" x14ac:dyDescent="0.3">
      <c r="A580" s="22" t="s">
        <v>1929</v>
      </c>
      <c r="B580" s="142" t="s">
        <v>522</v>
      </c>
      <c r="C580" s="130" t="s">
        <v>767</v>
      </c>
      <c r="D580" s="130" t="s">
        <v>767</v>
      </c>
      <c r="E580" s="28"/>
      <c r="F580" s="102" t="str">
        <f t="shared" si="24"/>
        <v/>
      </c>
      <c r="G580" s="102" t="str">
        <f t="shared" si="25"/>
        <v/>
      </c>
    </row>
    <row r="581" spans="1:7" x14ac:dyDescent="0.3">
      <c r="A581" s="22" t="s">
        <v>1930</v>
      </c>
      <c r="B581" s="142" t="s">
        <v>522</v>
      </c>
      <c r="C581" s="130" t="s">
        <v>767</v>
      </c>
      <c r="D581" s="130" t="s">
        <v>767</v>
      </c>
      <c r="E581" s="28"/>
      <c r="F581" s="102" t="str">
        <f t="shared" si="24"/>
        <v/>
      </c>
      <c r="G581" s="102" t="str">
        <f t="shared" si="25"/>
        <v/>
      </c>
    </row>
    <row r="582" spans="1:7" x14ac:dyDescent="0.3">
      <c r="A582" s="22" t="s">
        <v>1931</v>
      </c>
      <c r="B582" s="142" t="s">
        <v>522</v>
      </c>
      <c r="C582" s="130" t="s">
        <v>767</v>
      </c>
      <c r="D582" s="130" t="s">
        <v>767</v>
      </c>
      <c r="E582" s="28"/>
      <c r="F582" s="102" t="str">
        <f t="shared" si="24"/>
        <v/>
      </c>
      <c r="G582" s="102" t="str">
        <f t="shared" si="25"/>
        <v/>
      </c>
    </row>
    <row r="583" spans="1:7" x14ac:dyDescent="0.3">
      <c r="A583" s="22" t="s">
        <v>1932</v>
      </c>
      <c r="B583" s="142" t="s">
        <v>522</v>
      </c>
      <c r="C583" s="130" t="s">
        <v>767</v>
      </c>
      <c r="D583" s="130" t="s">
        <v>767</v>
      </c>
      <c r="E583" s="28"/>
      <c r="F583" s="102" t="str">
        <f t="shared" si="24"/>
        <v/>
      </c>
      <c r="G583" s="102" t="str">
        <f t="shared" si="25"/>
        <v/>
      </c>
    </row>
    <row r="584" spans="1:7" x14ac:dyDescent="0.3">
      <c r="A584" s="22" t="s">
        <v>1933</v>
      </c>
      <c r="B584" s="142" t="s">
        <v>522</v>
      </c>
      <c r="C584" s="130" t="s">
        <v>767</v>
      </c>
      <c r="D584" s="130" t="s">
        <v>767</v>
      </c>
      <c r="E584" s="28"/>
      <c r="F584" s="102" t="str">
        <f t="shared" si="24"/>
        <v/>
      </c>
      <c r="G584" s="102" t="str">
        <f t="shared" si="25"/>
        <v/>
      </c>
    </row>
    <row r="585" spans="1:7" x14ac:dyDescent="0.3">
      <c r="A585" s="22" t="s">
        <v>1934</v>
      </c>
      <c r="B585" s="142" t="s">
        <v>522</v>
      </c>
      <c r="C585" s="130" t="s">
        <v>767</v>
      </c>
      <c r="D585" s="130" t="s">
        <v>767</v>
      </c>
      <c r="E585" s="28"/>
      <c r="F585" s="102" t="str">
        <f t="shared" si="24"/>
        <v/>
      </c>
      <c r="G585" s="102" t="str">
        <f t="shared" si="25"/>
        <v/>
      </c>
    </row>
    <row r="586" spans="1:7" x14ac:dyDescent="0.3">
      <c r="A586" s="22" t="s">
        <v>1935</v>
      </c>
      <c r="B586" s="39" t="s">
        <v>1550</v>
      </c>
      <c r="C586" s="130" t="s">
        <v>767</v>
      </c>
      <c r="D586" s="130" t="s">
        <v>767</v>
      </c>
      <c r="E586" s="28"/>
      <c r="F586" s="102" t="str">
        <f t="shared" si="24"/>
        <v/>
      </c>
      <c r="G586" s="102" t="str">
        <f t="shared" si="25"/>
        <v/>
      </c>
    </row>
    <row r="587" spans="1:7" x14ac:dyDescent="0.3">
      <c r="A587" s="22" t="s">
        <v>1936</v>
      </c>
      <c r="B587" s="39" t="s">
        <v>88</v>
      </c>
      <c r="C587" s="96">
        <f>SUM(C569:C586)</f>
        <v>0</v>
      </c>
      <c r="D587" s="97">
        <f>SUM(D569:D586)</f>
        <v>0</v>
      </c>
      <c r="E587" s="28"/>
      <c r="F587" s="93">
        <f>SUM(F569:F586)</f>
        <v>0</v>
      </c>
      <c r="G587" s="93">
        <f>SUM(G569:G586)</f>
        <v>0</v>
      </c>
    </row>
    <row r="588" spans="1:7" x14ac:dyDescent="0.3">
      <c r="A588" s="41"/>
      <c r="B588" s="41" t="s">
        <v>1949</v>
      </c>
      <c r="C588" s="41" t="s">
        <v>58</v>
      </c>
      <c r="D588" s="41" t="s">
        <v>1159</v>
      </c>
      <c r="E588" s="41"/>
      <c r="F588" s="41" t="s">
        <v>430</v>
      </c>
      <c r="G588" s="41" t="s">
        <v>1467</v>
      </c>
    </row>
    <row r="589" spans="1:7" x14ac:dyDescent="0.3">
      <c r="A589" s="22" t="s">
        <v>1769</v>
      </c>
      <c r="B589" s="39" t="s">
        <v>1150</v>
      </c>
      <c r="C589" s="130" t="s">
        <v>767</v>
      </c>
      <c r="D589" s="130" t="s">
        <v>767</v>
      </c>
      <c r="E589" s="28"/>
      <c r="F589" s="102" t="str">
        <f t="shared" ref="F589:F596" si="26">IF($C$602=0,"",IF(C589="[for completion]","",IF(C589="","",C589/$C$602)))</f>
        <v/>
      </c>
      <c r="G589" s="102" t="str">
        <f t="shared" ref="G589:G596" si="27">IF($D$602=0,"",IF(D589="[for completion]","",IF(D589="","",D589/$D$602)))</f>
        <v/>
      </c>
    </row>
    <row r="590" spans="1:7" x14ac:dyDescent="0.3">
      <c r="A590" s="22" t="s">
        <v>1770</v>
      </c>
      <c r="B590" s="39" t="s">
        <v>1151</v>
      </c>
      <c r="C590" s="130" t="s">
        <v>767</v>
      </c>
      <c r="D590" s="130" t="s">
        <v>767</v>
      </c>
      <c r="E590" s="28"/>
      <c r="F590" s="102" t="str">
        <f t="shared" si="26"/>
        <v/>
      </c>
      <c r="G590" s="102" t="str">
        <f t="shared" si="27"/>
        <v/>
      </c>
    </row>
    <row r="591" spans="1:7" x14ac:dyDescent="0.3">
      <c r="A591" s="22" t="s">
        <v>1771</v>
      </c>
      <c r="B591" s="39" t="s">
        <v>1825</v>
      </c>
      <c r="C591" s="130" t="s">
        <v>767</v>
      </c>
      <c r="D591" s="130" t="s">
        <v>767</v>
      </c>
      <c r="E591" s="28"/>
      <c r="F591" s="102" t="str">
        <f t="shared" si="26"/>
        <v/>
      </c>
      <c r="G591" s="102" t="str">
        <f t="shared" si="27"/>
        <v/>
      </c>
    </row>
    <row r="592" spans="1:7" x14ac:dyDescent="0.3">
      <c r="A592" s="22" t="s">
        <v>1772</v>
      </c>
      <c r="B592" s="39" t="s">
        <v>1152</v>
      </c>
      <c r="C592" s="130" t="s">
        <v>767</v>
      </c>
      <c r="D592" s="130" t="s">
        <v>767</v>
      </c>
      <c r="E592" s="28"/>
      <c r="F592" s="102" t="str">
        <f t="shared" si="26"/>
        <v/>
      </c>
      <c r="G592" s="102" t="str">
        <f t="shared" si="27"/>
        <v/>
      </c>
    </row>
    <row r="593" spans="1:7" x14ac:dyDescent="0.3">
      <c r="A593" s="22" t="s">
        <v>1773</v>
      </c>
      <c r="B593" s="39" t="s">
        <v>1153</v>
      </c>
      <c r="C593" s="130" t="s">
        <v>767</v>
      </c>
      <c r="D593" s="130" t="s">
        <v>767</v>
      </c>
      <c r="E593" s="28"/>
      <c r="F593" s="102" t="str">
        <f t="shared" si="26"/>
        <v/>
      </c>
      <c r="G593" s="102" t="str">
        <f t="shared" si="27"/>
        <v/>
      </c>
    </row>
    <row r="594" spans="1:7" x14ac:dyDescent="0.3">
      <c r="A594" s="22" t="s">
        <v>1937</v>
      </c>
      <c r="B594" s="39" t="s">
        <v>1154</v>
      </c>
      <c r="C594" s="130" t="s">
        <v>767</v>
      </c>
      <c r="D594" s="130" t="s">
        <v>767</v>
      </c>
      <c r="E594" s="28"/>
      <c r="F594" s="102" t="str">
        <f t="shared" si="26"/>
        <v/>
      </c>
      <c r="G594" s="102" t="str">
        <f t="shared" si="27"/>
        <v/>
      </c>
    </row>
    <row r="595" spans="1:7" x14ac:dyDescent="0.3">
      <c r="A595" s="22" t="s">
        <v>1938</v>
      </c>
      <c r="B595" s="39" t="s">
        <v>1155</v>
      </c>
      <c r="C595" s="130" t="s">
        <v>767</v>
      </c>
      <c r="D595" s="130" t="s">
        <v>767</v>
      </c>
      <c r="E595" s="28"/>
      <c r="F595" s="102" t="str">
        <f t="shared" si="26"/>
        <v/>
      </c>
      <c r="G595" s="102" t="str">
        <f t="shared" si="27"/>
        <v/>
      </c>
    </row>
    <row r="596" spans="1:7" x14ac:dyDescent="0.3">
      <c r="A596" s="22" t="s">
        <v>1939</v>
      </c>
      <c r="B596" s="39" t="s">
        <v>1156</v>
      </c>
      <c r="C596" s="130" t="s">
        <v>767</v>
      </c>
      <c r="D596" s="130" t="s">
        <v>767</v>
      </c>
      <c r="E596" s="28"/>
      <c r="F596" s="102" t="str">
        <f t="shared" si="26"/>
        <v/>
      </c>
      <c r="G596" s="102" t="str">
        <f t="shared" si="27"/>
        <v/>
      </c>
    </row>
    <row r="597" spans="1:7" x14ac:dyDescent="0.3">
      <c r="A597" s="22" t="s">
        <v>1940</v>
      </c>
      <c r="B597" s="39" t="s">
        <v>2196</v>
      </c>
      <c r="C597" s="182" t="s">
        <v>767</v>
      </c>
      <c r="D597" s="182" t="s">
        <v>767</v>
      </c>
      <c r="E597" s="28"/>
      <c r="F597" s="102" t="str">
        <f>IF($C$602=0,"",IF(C597="[for completion]","",IF(C597="","",C597/$C$602)))</f>
        <v/>
      </c>
      <c r="G597" s="102" t="str">
        <f>IF($D$602=0,"",IF(D597="[for completion]","",IF(D597="","",D597/$D$602)))</f>
        <v/>
      </c>
    </row>
    <row r="598" spans="1:7" x14ac:dyDescent="0.3">
      <c r="A598" s="22" t="s">
        <v>1941</v>
      </c>
      <c r="B598" s="22" t="s">
        <v>2199</v>
      </c>
      <c r="C598" s="182" t="s">
        <v>767</v>
      </c>
      <c r="D598" s="182" t="s">
        <v>767</v>
      </c>
      <c r="F598" s="102" t="str">
        <f>IF($C$602=0,"",IF(C598="[for completion]","",IF(C598="","",C598/$C$602)))</f>
        <v/>
      </c>
      <c r="G598" s="102" t="str">
        <f>IF($D$602=0,"",IF(D598="[for completion]","",IF(D598="","",D598/$D$602)))</f>
        <v/>
      </c>
    </row>
    <row r="599" spans="1:7" x14ac:dyDescent="0.3">
      <c r="A599" s="22" t="s">
        <v>1942</v>
      </c>
      <c r="B599" s="22" t="s">
        <v>2197</v>
      </c>
      <c r="C599" s="182" t="s">
        <v>767</v>
      </c>
      <c r="D599" s="182" t="s">
        <v>767</v>
      </c>
      <c r="F599" s="102" t="str">
        <f>IF($C$602=0,"",IF(C599="[for completion]","",IF(C599="","",C599/$C$602)))</f>
        <v/>
      </c>
      <c r="G599" s="102" t="str">
        <f>IF($D$602=0,"",IF(D599="[for completion]","",IF(D599="","",D599/$D$602)))</f>
        <v/>
      </c>
    </row>
    <row r="600" spans="1:7" x14ac:dyDescent="0.3">
      <c r="A600" s="22" t="s">
        <v>2234</v>
      </c>
      <c r="B600" s="39" t="s">
        <v>2198</v>
      </c>
      <c r="C600" s="182" t="s">
        <v>767</v>
      </c>
      <c r="D600" s="182" t="s">
        <v>767</v>
      </c>
      <c r="E600" s="28"/>
      <c r="F600" s="102" t="str">
        <f>IF($C$602=0,"",IF(C600="[for completion]","",IF(C600="","",C600/$C$602)))</f>
        <v/>
      </c>
      <c r="G600" s="102" t="str">
        <f>IF($D$602=0,"",IF(D600="[for completion]","",IF(D600="","",D600/$D$602)))</f>
        <v/>
      </c>
    </row>
    <row r="601" spans="1:7" x14ac:dyDescent="0.3">
      <c r="A601" s="22" t="s">
        <v>2235</v>
      </c>
      <c r="B601" s="39" t="s">
        <v>1550</v>
      </c>
      <c r="C601" s="130" t="s">
        <v>767</v>
      </c>
      <c r="D601" s="130" t="s">
        <v>767</v>
      </c>
      <c r="E601" s="28"/>
      <c r="F601" s="102" t="str">
        <f>IF($C$602=0,"",IF(C601="[for completion]","",IF(C601="","",C601/$C$602)))</f>
        <v/>
      </c>
      <c r="G601" s="102" t="str">
        <f>IF($D$602=0,"",IF(D601="[for completion]","",IF(D601="","",D601/$D$602)))</f>
        <v/>
      </c>
    </row>
    <row r="602" spans="1:7" x14ac:dyDescent="0.3">
      <c r="A602" s="22" t="s">
        <v>2236</v>
      </c>
      <c r="B602" s="39" t="s">
        <v>88</v>
      </c>
      <c r="C602" s="96">
        <f>SUM(C589:C601)</f>
        <v>0</v>
      </c>
      <c r="D602" s="97">
        <f>SUM(D589:D601)</f>
        <v>0</v>
      </c>
      <c r="E602" s="28"/>
      <c r="F602" s="93">
        <f>SUM(F589:F601)</f>
        <v>0</v>
      </c>
      <c r="G602" s="93">
        <f>SUM(G589:G601)</f>
        <v>0</v>
      </c>
    </row>
    <row r="603" spans="1:7" x14ac:dyDescent="0.3">
      <c r="A603" s="22" t="s">
        <v>2237</v>
      </c>
    </row>
    <row r="604" spans="1:7" x14ac:dyDescent="0.3">
      <c r="A604" s="22" t="s">
        <v>2238</v>
      </c>
    </row>
    <row r="605" spans="1:7" x14ac:dyDescent="0.3">
      <c r="A605" s="22" t="s">
        <v>2239</v>
      </c>
    </row>
    <row r="606" spans="1:7" x14ac:dyDescent="0.3">
      <c r="A606" s="22" t="s">
        <v>2240</v>
      </c>
      <c r="B606" s="39"/>
      <c r="C606" s="96"/>
      <c r="D606" s="97"/>
      <c r="E606" s="28"/>
      <c r="F606" s="93"/>
      <c r="G606" s="93"/>
    </row>
    <row r="607" spans="1:7" x14ac:dyDescent="0.3">
      <c r="A607" s="22" t="s">
        <v>2241</v>
      </c>
      <c r="B607" s="39"/>
      <c r="C607" s="96"/>
      <c r="D607" s="97"/>
      <c r="E607" s="28"/>
      <c r="F607" s="93"/>
      <c r="G607" s="93"/>
    </row>
    <row r="608" spans="1:7" x14ac:dyDescent="0.3">
      <c r="A608" s="22" t="s">
        <v>2242</v>
      </c>
      <c r="B608" s="39"/>
      <c r="C608" s="96"/>
      <c r="D608" s="97"/>
      <c r="E608" s="28"/>
      <c r="F608" s="93"/>
      <c r="G608" s="93"/>
    </row>
    <row r="609" spans="1:7" x14ac:dyDescent="0.3">
      <c r="A609" s="22" t="s">
        <v>2243</v>
      </c>
      <c r="B609" s="39"/>
      <c r="C609" s="96"/>
      <c r="D609" s="97"/>
      <c r="E609" s="28"/>
      <c r="F609" s="93"/>
      <c r="G609" s="93"/>
    </row>
    <row r="610" spans="1:7" x14ac:dyDescent="0.3">
      <c r="A610" s="22" t="s">
        <v>2244</v>
      </c>
      <c r="B610" s="39"/>
      <c r="C610" s="96"/>
      <c r="D610" s="97"/>
      <c r="E610" s="28"/>
      <c r="F610" s="93"/>
      <c r="G610" s="93"/>
    </row>
    <row r="611" spans="1:7" x14ac:dyDescent="0.3">
      <c r="A611" s="22" t="s">
        <v>2245</v>
      </c>
    </row>
    <row r="612" spans="1:7" x14ac:dyDescent="0.3">
      <c r="A612" s="22" t="s">
        <v>2246</v>
      </c>
    </row>
    <row r="613" spans="1:7" x14ac:dyDescent="0.3">
      <c r="A613" s="41"/>
      <c r="B613" s="41" t="s">
        <v>1948</v>
      </c>
      <c r="C613" s="41" t="s">
        <v>58</v>
      </c>
      <c r="D613" s="41" t="s">
        <v>1159</v>
      </c>
      <c r="E613" s="41"/>
      <c r="F613" s="41" t="s">
        <v>430</v>
      </c>
      <c r="G613" s="41" t="s">
        <v>1467</v>
      </c>
    </row>
    <row r="614" spans="1:7" x14ac:dyDescent="0.3">
      <c r="A614" s="22" t="s">
        <v>1943</v>
      </c>
      <c r="B614" s="39" t="s">
        <v>1775</v>
      </c>
      <c r="C614" s="130" t="s">
        <v>767</v>
      </c>
      <c r="D614" s="130" t="s">
        <v>767</v>
      </c>
      <c r="E614" s="28"/>
      <c r="F614" s="102" t="str">
        <f>IF($C$618=0,"",IF(C614="[for completion]","",IF(C614="","",C614/$C$618)))</f>
        <v/>
      </c>
      <c r="G614" s="102" t="str">
        <f>IF($D$618=0,"",IF(D614="[for completion]","",IF(D614="","",D614/$D$618)))</f>
        <v/>
      </c>
    </row>
    <row r="615" spans="1:7" x14ac:dyDescent="0.3">
      <c r="A615" s="22" t="s">
        <v>1944</v>
      </c>
      <c r="B615" s="116" t="s">
        <v>1774</v>
      </c>
      <c r="C615" s="130" t="s">
        <v>767</v>
      </c>
      <c r="D615" s="130" t="s">
        <v>767</v>
      </c>
      <c r="E615" s="28"/>
      <c r="F615" s="28"/>
      <c r="G615" s="102" t="str">
        <f>IF($D$618=0,"",IF(D615="[for completion]","",IF(D615="","",D615/$D$618)))</f>
        <v/>
      </c>
    </row>
    <row r="616" spans="1:7" x14ac:dyDescent="0.3">
      <c r="A616" s="22" t="s">
        <v>1945</v>
      </c>
      <c r="B616" s="39" t="s">
        <v>1158</v>
      </c>
      <c r="C616" s="130" t="s">
        <v>767</v>
      </c>
      <c r="D616" s="130" t="s">
        <v>767</v>
      </c>
      <c r="E616" s="28"/>
      <c r="F616" s="28"/>
      <c r="G616" s="102" t="str">
        <f>IF($D$618=0,"",IF(D616="[for completion]","",IF(D616="","",D616/$D$618)))</f>
        <v/>
      </c>
    </row>
    <row r="617" spans="1:7" x14ac:dyDescent="0.3">
      <c r="A617" s="22" t="s">
        <v>1946</v>
      </c>
      <c r="B617" s="22" t="s">
        <v>1550</v>
      </c>
      <c r="C617" s="130" t="s">
        <v>767</v>
      </c>
      <c r="D617" s="130" t="s">
        <v>767</v>
      </c>
      <c r="E617" s="28"/>
      <c r="F617" s="28"/>
      <c r="G617" s="102" t="str">
        <f>IF($D$618=0,"",IF(D617="[for completion]","",IF(D617="","",D617/$D$618)))</f>
        <v/>
      </c>
    </row>
    <row r="618" spans="1:7" x14ac:dyDescent="0.3">
      <c r="A618" s="22" t="s">
        <v>1947</v>
      </c>
      <c r="B618" s="39" t="s">
        <v>88</v>
      </c>
      <c r="C618" s="96">
        <f>SUM(C614:C617)</f>
        <v>0</v>
      </c>
      <c r="D618" s="97">
        <f>SUM(D614:D617)</f>
        <v>0</v>
      </c>
      <c r="E618" s="28"/>
      <c r="F618" s="93">
        <f>SUM(F614:F617)</f>
        <v>0</v>
      </c>
      <c r="G618" s="93">
        <f>SUM(G614:G617)</f>
        <v>0</v>
      </c>
    </row>
    <row r="619" spans="1:7" x14ac:dyDescent="0.3">
      <c r="A619" s="22"/>
    </row>
    <row r="620" spans="1:7" x14ac:dyDescent="0.3">
      <c r="A620" s="41"/>
      <c r="B620" s="41" t="s">
        <v>2297</v>
      </c>
      <c r="C620" s="41" t="s">
        <v>2186</v>
      </c>
      <c r="D620" s="41" t="s">
        <v>2189</v>
      </c>
      <c r="E620" s="41"/>
      <c r="F620" s="41" t="s">
        <v>2188</v>
      </c>
      <c r="G620" s="41"/>
    </row>
    <row r="621" spans="1:7" x14ac:dyDescent="0.3">
      <c r="A621" s="22" t="s">
        <v>1950</v>
      </c>
      <c r="B621" s="39" t="s">
        <v>719</v>
      </c>
      <c r="C621" s="130" t="s">
        <v>767</v>
      </c>
      <c r="D621" s="130" t="s">
        <v>767</v>
      </c>
      <c r="E621" s="160"/>
      <c r="F621" s="130" t="s">
        <v>767</v>
      </c>
      <c r="G621" s="102" t="str">
        <f t="shared" ref="G621:G636" si="28">IF($D$639=0,"",IF(D621="[for completion]","",IF(D621="","",D621/$D$639)))</f>
        <v/>
      </c>
    </row>
    <row r="622" spans="1:7" x14ac:dyDescent="0.3">
      <c r="A622" s="22" t="s">
        <v>1951</v>
      </c>
      <c r="B622" s="39" t="s">
        <v>720</v>
      </c>
      <c r="C622" s="130" t="s">
        <v>767</v>
      </c>
      <c r="D622" s="130" t="s">
        <v>767</v>
      </c>
      <c r="E622" s="160"/>
      <c r="F622" s="130" t="s">
        <v>767</v>
      </c>
      <c r="G622" s="102" t="str">
        <f t="shared" si="28"/>
        <v/>
      </c>
    </row>
    <row r="623" spans="1:7" x14ac:dyDescent="0.3">
      <c r="A623" s="22" t="s">
        <v>1952</v>
      </c>
      <c r="B623" s="39" t="s">
        <v>721</v>
      </c>
      <c r="C623" s="130" t="s">
        <v>767</v>
      </c>
      <c r="D623" s="130" t="s">
        <v>767</v>
      </c>
      <c r="E623" s="160"/>
      <c r="F623" s="130" t="s">
        <v>767</v>
      </c>
      <c r="G623" s="102" t="str">
        <f t="shared" si="28"/>
        <v/>
      </c>
    </row>
    <row r="624" spans="1:7" x14ac:dyDescent="0.3">
      <c r="A624" s="22" t="s">
        <v>1953</v>
      </c>
      <c r="B624" s="39" t="s">
        <v>722</v>
      </c>
      <c r="C624" s="130" t="s">
        <v>767</v>
      </c>
      <c r="D624" s="130" t="s">
        <v>767</v>
      </c>
      <c r="E624" s="160"/>
      <c r="F624" s="130" t="s">
        <v>767</v>
      </c>
      <c r="G624" s="102" t="str">
        <f t="shared" si="28"/>
        <v/>
      </c>
    </row>
    <row r="625" spans="1:7" x14ac:dyDescent="0.3">
      <c r="A625" s="22" t="s">
        <v>1954</v>
      </c>
      <c r="B625" s="39" t="s">
        <v>723</v>
      </c>
      <c r="C625" s="130" t="s">
        <v>767</v>
      </c>
      <c r="D625" s="130" t="s">
        <v>767</v>
      </c>
      <c r="E625" s="160"/>
      <c r="F625" s="130" t="s">
        <v>767</v>
      </c>
      <c r="G625" s="102" t="str">
        <f t="shared" si="28"/>
        <v/>
      </c>
    </row>
    <row r="626" spans="1:7" x14ac:dyDescent="0.3">
      <c r="A626" s="22" t="s">
        <v>1955</v>
      </c>
      <c r="B626" s="39" t="s">
        <v>724</v>
      </c>
      <c r="C626" s="130" t="s">
        <v>767</v>
      </c>
      <c r="D626" s="130" t="s">
        <v>767</v>
      </c>
      <c r="E626" s="160"/>
      <c r="F626" s="130" t="s">
        <v>767</v>
      </c>
      <c r="G626" s="102" t="str">
        <f t="shared" si="28"/>
        <v/>
      </c>
    </row>
    <row r="627" spans="1:7" x14ac:dyDescent="0.3">
      <c r="A627" s="22" t="s">
        <v>1956</v>
      </c>
      <c r="B627" s="39" t="s">
        <v>725</v>
      </c>
      <c r="C627" s="130" t="s">
        <v>767</v>
      </c>
      <c r="D627" s="130" t="s">
        <v>767</v>
      </c>
      <c r="E627" s="160"/>
      <c r="F627" s="130" t="s">
        <v>767</v>
      </c>
      <c r="G627" s="102" t="str">
        <f t="shared" si="28"/>
        <v/>
      </c>
    </row>
    <row r="628" spans="1:7" x14ac:dyDescent="0.3">
      <c r="A628" s="22" t="s">
        <v>1957</v>
      </c>
      <c r="B628" s="39" t="s">
        <v>1722</v>
      </c>
      <c r="C628" s="130" t="s">
        <v>767</v>
      </c>
      <c r="D628" s="130" t="s">
        <v>767</v>
      </c>
      <c r="E628" s="160"/>
      <c r="F628" s="130" t="s">
        <v>767</v>
      </c>
      <c r="G628" s="102" t="str">
        <f t="shared" si="28"/>
        <v/>
      </c>
    </row>
    <row r="629" spans="1:7" x14ac:dyDescent="0.3">
      <c r="A629" s="22" t="s">
        <v>1958</v>
      </c>
      <c r="B629" s="39" t="s">
        <v>1723</v>
      </c>
      <c r="C629" s="130" t="s">
        <v>767</v>
      </c>
      <c r="D629" s="130" t="s">
        <v>767</v>
      </c>
      <c r="E629" s="160"/>
      <c r="F629" s="130" t="s">
        <v>767</v>
      </c>
      <c r="G629" s="102" t="str">
        <f t="shared" si="28"/>
        <v/>
      </c>
    </row>
    <row r="630" spans="1:7" x14ac:dyDescent="0.3">
      <c r="A630" s="22" t="s">
        <v>1959</v>
      </c>
      <c r="B630" s="39" t="s">
        <v>1724</v>
      </c>
      <c r="C630" s="130" t="s">
        <v>767</v>
      </c>
      <c r="D630" s="130" t="s">
        <v>767</v>
      </c>
      <c r="E630" s="160"/>
      <c r="F630" s="130" t="s">
        <v>767</v>
      </c>
      <c r="G630" s="102" t="str">
        <f t="shared" si="28"/>
        <v/>
      </c>
    </row>
    <row r="631" spans="1:7" x14ac:dyDescent="0.3">
      <c r="A631" s="22" t="s">
        <v>1960</v>
      </c>
      <c r="B631" s="39" t="s">
        <v>726</v>
      </c>
      <c r="C631" s="130" t="s">
        <v>767</v>
      </c>
      <c r="D631" s="130" t="s">
        <v>767</v>
      </c>
      <c r="E631" s="160"/>
      <c r="F631" s="130" t="s">
        <v>767</v>
      </c>
      <c r="G631" s="102" t="str">
        <f t="shared" si="28"/>
        <v/>
      </c>
    </row>
    <row r="632" spans="1:7" x14ac:dyDescent="0.3">
      <c r="A632" s="22" t="s">
        <v>1961</v>
      </c>
      <c r="B632" s="39" t="s">
        <v>2290</v>
      </c>
      <c r="C632" s="130" t="s">
        <v>767</v>
      </c>
      <c r="D632" s="130" t="s">
        <v>767</v>
      </c>
      <c r="E632" s="160"/>
      <c r="F632" s="130" t="s">
        <v>767</v>
      </c>
      <c r="G632" s="102" t="str">
        <f t="shared" si="28"/>
        <v/>
      </c>
    </row>
    <row r="633" spans="1:7" x14ac:dyDescent="0.3">
      <c r="A633" s="22" t="s">
        <v>1962</v>
      </c>
      <c r="B633" s="39" t="s">
        <v>86</v>
      </c>
      <c r="C633" s="130" t="s">
        <v>767</v>
      </c>
      <c r="D633" s="130" t="s">
        <v>767</v>
      </c>
      <c r="E633" s="160"/>
      <c r="F633" s="130" t="s">
        <v>767</v>
      </c>
      <c r="G633" s="102" t="str">
        <f t="shared" si="28"/>
        <v/>
      </c>
    </row>
    <row r="634" spans="1:7" x14ac:dyDescent="0.3">
      <c r="A634" s="22" t="s">
        <v>1963</v>
      </c>
      <c r="B634" s="39" t="s">
        <v>1550</v>
      </c>
      <c r="C634" s="130" t="s">
        <v>767</v>
      </c>
      <c r="D634" s="130" t="s">
        <v>767</v>
      </c>
      <c r="E634" s="160"/>
      <c r="F634" s="130" t="s">
        <v>767</v>
      </c>
      <c r="G634" s="102" t="str">
        <f t="shared" si="28"/>
        <v/>
      </c>
    </row>
    <row r="635" spans="1:7" x14ac:dyDescent="0.3">
      <c r="A635" s="22" t="s">
        <v>1964</v>
      </c>
      <c r="B635" s="39" t="s">
        <v>88</v>
      </c>
      <c r="C635" s="96">
        <f>SUM(C621:C634)</f>
        <v>0</v>
      </c>
      <c r="D635" s="96">
        <f>SUM(D621:D634)</f>
        <v>0</v>
      </c>
      <c r="E635" s="20"/>
      <c r="F635" s="96"/>
      <c r="G635" s="102" t="str">
        <f t="shared" si="28"/>
        <v/>
      </c>
    </row>
    <row r="636" spans="1:7" x14ac:dyDescent="0.3">
      <c r="A636" s="22" t="s">
        <v>1965</v>
      </c>
      <c r="B636" s="22" t="s">
        <v>2185</v>
      </c>
      <c r="F636" s="130" t="s">
        <v>767</v>
      </c>
      <c r="G636" s="102" t="str">
        <f t="shared" si="28"/>
        <v/>
      </c>
    </row>
    <row r="637" spans="1:7" x14ac:dyDescent="0.3">
      <c r="A637" s="22" t="s">
        <v>1966</v>
      </c>
      <c r="B637" s="142"/>
      <c r="C637" s="22"/>
      <c r="D637" s="22"/>
      <c r="E637" s="20"/>
      <c r="F637" s="102"/>
      <c r="G637" s="102"/>
    </row>
    <row r="638" spans="1:7" x14ac:dyDescent="0.3">
      <c r="A638" s="22" t="s">
        <v>1967</v>
      </c>
      <c r="B638" s="39"/>
      <c r="C638" s="22"/>
      <c r="D638" s="22"/>
      <c r="E638" s="20"/>
      <c r="F638" s="102"/>
      <c r="G638" s="102"/>
    </row>
    <row r="639" spans="1:7" x14ac:dyDescent="0.3">
      <c r="A639" s="22" t="s">
        <v>1968</v>
      </c>
      <c r="B639" s="39"/>
      <c r="C639" s="22"/>
      <c r="D639" s="22"/>
      <c r="E639" s="20"/>
      <c r="F639" s="151"/>
      <c r="G639" s="151"/>
    </row>
  </sheetData>
  <sheetProtection algorithmName="SHA-512" hashValue="4rjcOb6NBDW/gOmzuDJSHSknsCsHdl+aSoknq7+Z1OqrJI0OkvRYNpttZyz6bW05pByLvS9e+JLbGfjR4wT0xA==" saltValue="L/vL+FzXWwqf/3v/6u0bIA==" spinCount="100000" sheet="1" formatColumns="0" formatRows="0" insertHyperlinks="0" sort="0" autoFilter="0" pivotTables="0"/>
  <protectedRanges>
    <protectedRange sqref="B531" name="Mortgage Assets III_1"/>
    <protectedRange sqref="C405:D413 C637:D639" name="Optional ECBECAIs_2"/>
    <protectedRange sqref="B405:B412 B637:B638" name="Mortgage Assets III_1_1"/>
    <protectedRange sqref="B414:D442 F413:G442 F639:G639" name="Mortgage Asset IV_3"/>
    <protectedRange sqref="B395:B404" name="Mortgage Assets III_1_2"/>
    <protectedRange sqref="C621:D636" name="Optional ECBECAIs_2_2"/>
    <protectedRange sqref="C361:D364 C597:D600" name="Optional ECBECAIs_2_5"/>
    <protectedRange sqref="C365:D366" name="Optional ECBECAIs_2_1_2"/>
  </protectedRanges>
  <mergeCells count="7">
    <mergeCell ref="B24:C24"/>
    <mergeCell ref="B5:C5"/>
    <mergeCell ref="B6:C6"/>
    <mergeCell ref="B7:C7"/>
    <mergeCell ref="B8:C8"/>
    <mergeCell ref="B9:C9"/>
    <mergeCell ref="B13:C13"/>
  </mergeCells>
  <phoneticPr fontId="42" type="noConversion"/>
  <hyperlinks>
    <hyperlink ref="B6" location="'F. Optional Sustainable data'!_Hlk506480454" display="1. Additional information on the residential mortgage stock" xr:uid="{3C166C5C-D0DB-4E58-ABF9-ED77F45212BF}"/>
    <hyperlink ref="B9" location="'F. Optional Sustainable data'!B153" display="3.  Additional information on the asset distribution" xr:uid="{F320F060-307D-4EB4-BC4E-D58146ACFF48}"/>
    <hyperlink ref="B8" location="'F. Optional Sustainable data'!B59" tooltip="b59" display="2.  Additional information on the commercial mortgage stock" xr:uid="{C8A8DC6C-48D8-4167-AB59-EA146567D02A}"/>
    <hyperlink ref="B170" location="'2. Harmonised Glossary'!A9" display="Breakdown by Interest Rate" xr:uid="{802C388E-F101-472D-B558-5C0F4D354D3C}"/>
    <hyperlink ref="B200" location="'2. Harmonised Glossary'!A14" display="Non-Performing Loans (NPLs)" xr:uid="{2FDC062A-CAA6-4BF7-9D0D-FF2B91ECB2F0}"/>
    <hyperlink ref="B239" location="'2. Harmonised Glossary'!A288" display="Loan to Value (LTV) Information - Un-indexed" xr:uid="{2491A49F-155B-45F3-AB0E-283A285EB08B}"/>
    <hyperlink ref="B261" location="'2. Harmonised Glossary'!A11" display="Loan to Value (LTV) Information - Indexed" xr:uid="{BA6B3254-BD1B-4773-B84B-3E5853AC1558}"/>
    <hyperlink ref="B7:C7" location="'F1. HTT Sustainable M data'!B26" display="2. Additional information on the sustainable section of the mortgage stock" xr:uid="{51C788E4-93DB-4100-988D-FD3D1723BC1B}"/>
    <hyperlink ref="B8:C8" location="'F1. HTT Sustainable M data'!B211" tooltip="b59" display="2A. Sustainable Residential Cover Pool" xr:uid="{E7AAD563-66CB-4574-9839-CB5B818A2686}"/>
    <hyperlink ref="B9:C9" location="'F1. HTT Sustainable M data'!B401" display="2B. Commercial Cover Pool" xr:uid="{372C4A24-A123-482D-B0F0-D3A3F5966AD2}"/>
    <hyperlink ref="B495" location="'2. Harmonised Glossary'!A11" display="Loan to Value (LTV) Information - Indexed" xr:uid="{1FC05B7F-B84F-48BB-842A-233F92F6079F}"/>
  </hyperlinks>
  <pageMargins left="0.7" right="0.7" top="0.75" bottom="0.75" header="0.3" footer="0.3"/>
  <pageSetup paperSize="9" orientation="portrait" r:id="rId1"/>
  <ignoredErrors>
    <ignoredError sqref="F29" formula="1"/>
  </ignoredErrors>
  <legacy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122792F-7B6F-42A2-8F01-8DC68FBC7A39}">
  <sheetPr>
    <tabColor rgb="FF243386"/>
  </sheetPr>
  <dimension ref="A1:I515"/>
  <sheetViews>
    <sheetView zoomScale="80" zoomScaleNormal="80" workbookViewId="0">
      <selection sqref="A1:B1"/>
    </sheetView>
  </sheetViews>
  <sheetFormatPr defaultRowHeight="14.4" x14ac:dyDescent="0.3"/>
  <cols>
    <col min="1" max="1" width="13.33203125" customWidth="1"/>
    <col min="2" max="2" width="59" customWidth="1"/>
    <col min="3" max="7" width="36.6640625" customWidth="1"/>
  </cols>
  <sheetData>
    <row r="1" spans="1:9" ht="45" customHeight="1" x14ac:dyDescent="0.3">
      <c r="A1" s="305" t="s">
        <v>1060</v>
      </c>
      <c r="B1" s="305"/>
    </row>
    <row r="2" spans="1:9" ht="31.2" x14ac:dyDescent="0.3">
      <c r="A2" s="19" t="s">
        <v>2271</v>
      </c>
      <c r="B2" s="19"/>
      <c r="C2" s="20"/>
      <c r="D2" s="20"/>
      <c r="E2" s="20"/>
      <c r="F2" s="168" t="s">
        <v>2285</v>
      </c>
      <c r="G2" s="54"/>
    </row>
    <row r="3" spans="1:9" x14ac:dyDescent="0.3">
      <c r="A3" s="20"/>
      <c r="B3" s="20"/>
      <c r="C3" s="20"/>
      <c r="D3" s="20"/>
      <c r="E3" s="20"/>
      <c r="F3" s="20"/>
      <c r="G3" s="20"/>
    </row>
    <row r="4" spans="1:9" ht="15.75" customHeight="1" thickBot="1" x14ac:dyDescent="0.35">
      <c r="A4" s="20"/>
      <c r="B4" s="20"/>
      <c r="C4" s="21"/>
      <c r="D4" s="20"/>
      <c r="E4" s="20"/>
      <c r="F4" s="20"/>
      <c r="G4" s="20"/>
    </row>
    <row r="5" spans="1:9" ht="60.75" customHeight="1" thickBot="1" x14ac:dyDescent="0.35">
      <c r="A5" s="23"/>
      <c r="B5" s="24" t="s">
        <v>20</v>
      </c>
      <c r="C5" s="25" t="s">
        <v>1095</v>
      </c>
      <c r="D5" s="23"/>
      <c r="E5" s="321" t="s">
        <v>1608</v>
      </c>
      <c r="F5" s="322"/>
      <c r="G5" s="120" t="s">
        <v>1607</v>
      </c>
      <c r="H5" s="118"/>
    </row>
    <row r="6" spans="1:9" x14ac:dyDescent="0.3">
      <c r="A6" s="22"/>
      <c r="B6" s="22"/>
      <c r="C6" s="22"/>
      <c r="D6" s="22"/>
      <c r="F6" s="121"/>
      <c r="G6" s="121"/>
    </row>
    <row r="7" spans="1:9" ht="18.75" customHeight="1" x14ac:dyDescent="0.3">
      <c r="A7" s="26"/>
      <c r="B7" s="307" t="s">
        <v>1635</v>
      </c>
      <c r="C7" s="308"/>
      <c r="D7" s="122"/>
      <c r="E7" s="307" t="s">
        <v>1624</v>
      </c>
      <c r="F7" s="306"/>
      <c r="G7" s="306"/>
      <c r="H7" s="308"/>
    </row>
    <row r="8" spans="1:9" ht="18.75" customHeight="1" x14ac:dyDescent="0.3">
      <c r="A8" s="22"/>
      <c r="B8" s="323" t="s">
        <v>1601</v>
      </c>
      <c r="C8" s="324"/>
      <c r="D8" s="122"/>
      <c r="E8" s="325" t="s">
        <v>2801</v>
      </c>
      <c r="F8" s="326"/>
      <c r="G8" s="326"/>
      <c r="H8" s="327"/>
    </row>
    <row r="9" spans="1:9" ht="18.75" customHeight="1" x14ac:dyDescent="0.3">
      <c r="A9" s="22"/>
      <c r="B9" s="323" t="s">
        <v>1605</v>
      </c>
      <c r="C9" s="324"/>
      <c r="D9" s="123"/>
      <c r="E9" s="325"/>
      <c r="F9" s="326"/>
      <c r="G9" s="326"/>
      <c r="H9" s="327"/>
      <c r="I9" s="118"/>
    </row>
    <row r="10" spans="1:9" x14ac:dyDescent="0.3">
      <c r="A10" s="124"/>
      <c r="B10" s="328"/>
      <c r="C10" s="328"/>
      <c r="D10" s="122"/>
      <c r="E10" s="325"/>
      <c r="F10" s="326"/>
      <c r="G10" s="326"/>
      <c r="H10" s="327"/>
      <c r="I10" s="118"/>
    </row>
    <row r="11" spans="1:9" ht="15" thickBot="1" x14ac:dyDescent="0.35">
      <c r="A11" s="124"/>
      <c r="B11" s="329"/>
      <c r="C11" s="330"/>
      <c r="D11" s="123"/>
      <c r="E11" s="325"/>
      <c r="F11" s="326"/>
      <c r="G11" s="326"/>
      <c r="H11" s="327"/>
      <c r="I11" s="118"/>
    </row>
    <row r="12" spans="1:9" x14ac:dyDescent="0.3">
      <c r="A12" s="22"/>
      <c r="B12" s="125"/>
      <c r="C12" s="22"/>
      <c r="D12" s="22"/>
      <c r="E12" s="325"/>
      <c r="F12" s="326"/>
      <c r="G12" s="326"/>
      <c r="H12" s="327"/>
      <c r="I12" s="118"/>
    </row>
    <row r="13" spans="1:9" ht="15.75" customHeight="1" thickBot="1" x14ac:dyDescent="0.35">
      <c r="A13" s="22"/>
      <c r="B13" s="125"/>
      <c r="C13" s="22"/>
      <c r="D13" s="22"/>
      <c r="E13" s="316" t="s">
        <v>1636</v>
      </c>
      <c r="F13" s="317"/>
      <c r="G13" s="318" t="s">
        <v>2802</v>
      </c>
      <c r="H13" s="319"/>
      <c r="I13" s="118"/>
    </row>
    <row r="14" spans="1:9" x14ac:dyDescent="0.3">
      <c r="A14" s="22"/>
      <c r="B14" s="125"/>
      <c r="C14" s="22"/>
      <c r="D14" s="22"/>
      <c r="E14" s="126"/>
      <c r="F14" s="126"/>
      <c r="G14" s="22"/>
      <c r="H14" s="119"/>
    </row>
    <row r="15" spans="1:9" ht="18.75" customHeight="1" x14ac:dyDescent="0.3">
      <c r="A15" s="33"/>
      <c r="B15" s="320" t="s">
        <v>1637</v>
      </c>
      <c r="C15" s="320"/>
      <c r="D15" s="320"/>
      <c r="E15" s="33"/>
      <c r="F15" s="33"/>
      <c r="G15" s="33"/>
      <c r="H15" s="33"/>
    </row>
    <row r="16" spans="1:9" x14ac:dyDescent="0.3">
      <c r="A16" s="41"/>
      <c r="B16" s="41" t="s">
        <v>1602</v>
      </c>
      <c r="C16" s="41" t="s">
        <v>58</v>
      </c>
      <c r="D16" s="41" t="s">
        <v>1165</v>
      </c>
      <c r="E16" s="41"/>
      <c r="F16" s="41" t="s">
        <v>1603</v>
      </c>
      <c r="G16" s="41" t="s">
        <v>1604</v>
      </c>
      <c r="H16" s="41"/>
    </row>
    <row r="17" spans="1:8" x14ac:dyDescent="0.3">
      <c r="A17" s="22" t="s">
        <v>1609</v>
      </c>
      <c r="B17" s="39" t="s">
        <v>1610</v>
      </c>
      <c r="C17" s="127">
        <v>0</v>
      </c>
      <c r="D17" s="127">
        <v>0</v>
      </c>
      <c r="F17" s="102">
        <f>IF(OR('B1. HTT Mortgage Assets'!$C$15=0,C17="[For completion]"),"",C17/'B1. HTT Mortgage Assets'!$C$15)</f>
        <v>0</v>
      </c>
      <c r="G17" s="102">
        <f>IF(OR('B1. HTT Mortgage Assets'!$F$28=0,D17="[For completion]"),"",D17/'B1. HTT Mortgage Assets'!$F$28)</f>
        <v>0</v>
      </c>
    </row>
    <row r="18" spans="1:8" x14ac:dyDescent="0.3">
      <c r="A18" s="39" t="s">
        <v>1638</v>
      </c>
      <c r="B18" s="37"/>
      <c r="C18" s="39"/>
      <c r="D18" s="39"/>
      <c r="F18" s="39"/>
      <c r="G18" s="39"/>
    </row>
    <row r="19" spans="1:8" x14ac:dyDescent="0.3">
      <c r="A19" s="39" t="s">
        <v>1639</v>
      </c>
      <c r="B19" s="39"/>
      <c r="C19" s="39"/>
      <c r="D19" s="39"/>
      <c r="F19" s="39"/>
      <c r="G19" s="39"/>
    </row>
    <row r="20" spans="1:8" ht="18.75" customHeight="1" x14ac:dyDescent="0.3">
      <c r="A20" s="33"/>
      <c r="B20" s="320" t="s">
        <v>1605</v>
      </c>
      <c r="C20" s="320"/>
      <c r="D20" s="320"/>
      <c r="E20" s="33"/>
      <c r="F20" s="33"/>
      <c r="G20" s="33"/>
      <c r="H20" s="33"/>
    </row>
    <row r="21" spans="1:8" x14ac:dyDescent="0.3">
      <c r="A21" s="41"/>
      <c r="B21" s="41" t="s">
        <v>1640</v>
      </c>
      <c r="C21" s="41" t="s">
        <v>1611</v>
      </c>
      <c r="D21" s="41" t="s">
        <v>1612</v>
      </c>
      <c r="E21" s="41" t="s">
        <v>1613</v>
      </c>
      <c r="F21" s="41" t="s">
        <v>1641</v>
      </c>
      <c r="G21" s="41" t="s">
        <v>1614</v>
      </c>
      <c r="H21" s="41" t="s">
        <v>1615</v>
      </c>
    </row>
    <row r="22" spans="1:8" ht="15" customHeight="1" x14ac:dyDescent="0.3">
      <c r="A22" s="36"/>
      <c r="B22" s="128" t="s">
        <v>1642</v>
      </c>
      <c r="C22" s="128"/>
      <c r="D22" s="36"/>
      <c r="E22" s="36"/>
      <c r="F22" s="36"/>
      <c r="G22" s="36"/>
      <c r="H22" s="36"/>
    </row>
    <row r="23" spans="1:8" x14ac:dyDescent="0.3">
      <c r="A23" s="22" t="s">
        <v>1616</v>
      </c>
      <c r="B23" s="22" t="s">
        <v>1626</v>
      </c>
      <c r="C23" s="129">
        <v>0</v>
      </c>
      <c r="D23" s="129">
        <v>0</v>
      </c>
      <c r="E23" s="129">
        <v>0</v>
      </c>
      <c r="F23" s="129">
        <v>0</v>
      </c>
      <c r="G23" s="129">
        <v>0</v>
      </c>
      <c r="H23" s="117">
        <f>SUM(C23:G23)</f>
        <v>0</v>
      </c>
    </row>
    <row r="24" spans="1:8" x14ac:dyDescent="0.3">
      <c r="A24" s="22" t="s">
        <v>1617</v>
      </c>
      <c r="B24" s="22" t="s">
        <v>1625</v>
      </c>
      <c r="C24" s="129">
        <v>0</v>
      </c>
      <c r="D24" s="129">
        <v>0</v>
      </c>
      <c r="E24" s="129">
        <v>0</v>
      </c>
      <c r="F24" s="129">
        <v>0</v>
      </c>
      <c r="G24" s="129">
        <v>0</v>
      </c>
      <c r="H24" s="117">
        <f>SUM(C24:G24)</f>
        <v>0</v>
      </c>
    </row>
    <row r="25" spans="1:8" x14ac:dyDescent="0.3">
      <c r="A25" s="22" t="s">
        <v>1618</v>
      </c>
      <c r="B25" s="22" t="s">
        <v>1158</v>
      </c>
      <c r="C25" s="129">
        <v>0</v>
      </c>
      <c r="D25" s="129">
        <v>0</v>
      </c>
      <c r="E25" s="129">
        <v>0</v>
      </c>
      <c r="F25" s="129">
        <v>0</v>
      </c>
      <c r="G25" s="129">
        <v>0</v>
      </c>
      <c r="H25" s="117">
        <f>SUM(C25:G25)</f>
        <v>0</v>
      </c>
    </row>
    <row r="26" spans="1:8" x14ac:dyDescent="0.3">
      <c r="A26" s="22" t="s">
        <v>1619</v>
      </c>
      <c r="B26" s="22" t="s">
        <v>1606</v>
      </c>
      <c r="C26" s="110">
        <f>SUM(C23:C25)+SUM(C27:C32)</f>
        <v>0</v>
      </c>
      <c r="D26" s="110">
        <f>SUM(D23:D25)+SUM(D27:D32)</f>
        <v>0</v>
      </c>
      <c r="E26" s="110">
        <f>SUM(E23:E25)+SUM(E27:E32)</f>
        <v>0</v>
      </c>
      <c r="F26" s="110">
        <f>SUM(F23:F25)+SUM(F27:F32)</f>
        <v>0</v>
      </c>
      <c r="G26" s="110">
        <f>SUM(G23:G25)+SUM(G27:G32)</f>
        <v>0</v>
      </c>
      <c r="H26" s="110">
        <f>SUM(H23:H25)</f>
        <v>0</v>
      </c>
    </row>
    <row r="27" spans="1:8" x14ac:dyDescent="0.3">
      <c r="A27" s="22" t="s">
        <v>1620</v>
      </c>
      <c r="B27" s="144" t="s">
        <v>1824</v>
      </c>
      <c r="C27" s="129"/>
      <c r="D27" s="129"/>
      <c r="E27" s="129"/>
      <c r="F27" s="129"/>
      <c r="G27" s="129"/>
      <c r="H27" s="102">
        <f>IF(SUM(C27:G27)="","",SUM(C27:G27))</f>
        <v>0</v>
      </c>
    </row>
    <row r="28" spans="1:8" x14ac:dyDescent="0.3">
      <c r="A28" s="22" t="s">
        <v>1621</v>
      </c>
      <c r="B28" s="144" t="s">
        <v>1824</v>
      </c>
      <c r="C28" s="129"/>
      <c r="D28" s="129"/>
      <c r="E28" s="129"/>
      <c r="F28" s="129"/>
      <c r="G28" s="129"/>
      <c r="H28" s="117">
        <f>IF(SUM(C28:G28)="","",SUM(C28:G28))</f>
        <v>0</v>
      </c>
    </row>
    <row r="29" spans="1:8" x14ac:dyDescent="0.3">
      <c r="A29" s="22" t="s">
        <v>1622</v>
      </c>
      <c r="B29" s="144" t="s">
        <v>1824</v>
      </c>
      <c r="C29" s="129"/>
      <c r="D29" s="129"/>
      <c r="E29" s="129"/>
      <c r="F29" s="129"/>
      <c r="G29" s="129"/>
      <c r="H29" s="117">
        <f>IF(SUM(C29:G29)="","",SUM(C29:G29))</f>
        <v>0</v>
      </c>
    </row>
    <row r="30" spans="1:8" x14ac:dyDescent="0.3">
      <c r="A30" s="22" t="s">
        <v>1623</v>
      </c>
      <c r="B30" s="144" t="s">
        <v>1824</v>
      </c>
      <c r="C30" s="129"/>
      <c r="D30" s="129"/>
      <c r="E30" s="129"/>
      <c r="F30" s="129"/>
      <c r="G30" s="129"/>
      <c r="H30" s="117">
        <f>IF(SUM(C30:G30)="","",SUM(C30:G30))</f>
        <v>0</v>
      </c>
    </row>
    <row r="31" spans="1:8" x14ac:dyDescent="0.3">
      <c r="A31" s="22" t="s">
        <v>1822</v>
      </c>
      <c r="B31" s="144" t="s">
        <v>1824</v>
      </c>
      <c r="C31" s="130"/>
      <c r="D31" s="127"/>
      <c r="E31" s="127"/>
      <c r="F31" s="131"/>
      <c r="G31" s="132"/>
    </row>
    <row r="32" spans="1:8" x14ac:dyDescent="0.3">
      <c r="A32" s="22" t="s">
        <v>1823</v>
      </c>
      <c r="B32" s="144" t="s">
        <v>1824</v>
      </c>
      <c r="C32" s="96"/>
      <c r="D32" s="22"/>
      <c r="E32" s="22"/>
      <c r="F32" s="102"/>
      <c r="G32" s="28"/>
    </row>
    <row r="33" spans="1:7" x14ac:dyDescent="0.3">
      <c r="A33" s="22"/>
      <c r="B33" s="50"/>
      <c r="C33" s="96"/>
      <c r="D33" s="22"/>
      <c r="E33" s="22"/>
      <c r="F33" s="102"/>
      <c r="G33" s="28"/>
    </row>
    <row r="34" spans="1:7" x14ac:dyDescent="0.3">
      <c r="A34" s="22"/>
      <c r="B34" s="50"/>
      <c r="C34" s="96"/>
      <c r="D34" s="22"/>
      <c r="E34" s="22"/>
      <c r="F34" s="102"/>
      <c r="G34" s="28"/>
    </row>
    <row r="35" spans="1:7" x14ac:dyDescent="0.3">
      <c r="A35" s="22"/>
      <c r="B35" s="50"/>
      <c r="C35" s="96"/>
      <c r="D35" s="22"/>
      <c r="F35" s="102"/>
      <c r="G35" s="28"/>
    </row>
    <row r="36" spans="1:7" x14ac:dyDescent="0.3">
      <c r="A36" s="22"/>
      <c r="B36" s="22"/>
      <c r="C36" s="115"/>
      <c r="D36" s="115"/>
      <c r="E36" s="115"/>
      <c r="F36" s="115"/>
      <c r="G36" s="39"/>
    </row>
    <row r="37" spans="1:7" x14ac:dyDescent="0.3">
      <c r="A37" s="22"/>
      <c r="B37" s="22"/>
      <c r="C37" s="115"/>
      <c r="D37" s="115"/>
      <c r="E37" s="115"/>
      <c r="F37" s="115"/>
      <c r="G37" s="39"/>
    </row>
    <row r="38" spans="1:7" x14ac:dyDescent="0.3">
      <c r="A38" s="22"/>
      <c r="B38" s="22"/>
      <c r="C38" s="115"/>
      <c r="D38" s="115"/>
      <c r="E38" s="115"/>
      <c r="F38" s="115"/>
      <c r="G38" s="39"/>
    </row>
    <row r="39" spans="1:7" x14ac:dyDescent="0.3">
      <c r="A39" s="22"/>
      <c r="B39" s="22"/>
      <c r="C39" s="115"/>
      <c r="D39" s="115"/>
      <c r="E39" s="115"/>
      <c r="F39" s="115"/>
      <c r="G39" s="39"/>
    </row>
    <row r="40" spans="1:7" x14ac:dyDescent="0.3">
      <c r="A40" s="22"/>
      <c r="B40" s="22"/>
      <c r="C40" s="115"/>
      <c r="D40" s="115"/>
      <c r="E40" s="115"/>
      <c r="F40" s="115"/>
      <c r="G40" s="39"/>
    </row>
    <row r="41" spans="1:7" x14ac:dyDescent="0.3">
      <c r="A41" s="22"/>
      <c r="B41" s="22"/>
      <c r="C41" s="115"/>
      <c r="D41" s="115"/>
      <c r="E41" s="115"/>
      <c r="F41" s="115"/>
      <c r="G41" s="39"/>
    </row>
    <row r="42" spans="1:7" x14ac:dyDescent="0.3">
      <c r="A42" s="22"/>
      <c r="B42" s="22"/>
      <c r="C42" s="115"/>
      <c r="D42" s="115"/>
      <c r="E42" s="115"/>
      <c r="F42" s="115"/>
      <c r="G42" s="39"/>
    </row>
    <row r="43" spans="1:7" x14ac:dyDescent="0.3">
      <c r="A43" s="22"/>
      <c r="B43" s="22"/>
      <c r="C43" s="115"/>
      <c r="D43" s="115"/>
      <c r="E43" s="115"/>
      <c r="F43" s="115"/>
      <c r="G43" s="39"/>
    </row>
    <row r="44" spans="1:7" x14ac:dyDescent="0.3">
      <c r="A44" s="22"/>
      <c r="B44" s="22"/>
      <c r="C44" s="115"/>
      <c r="D44" s="115"/>
      <c r="E44" s="115"/>
      <c r="F44" s="115"/>
      <c r="G44" s="39"/>
    </row>
    <row r="45" spans="1:7" x14ac:dyDescent="0.3">
      <c r="A45" s="22"/>
      <c r="B45" s="22"/>
      <c r="C45" s="115"/>
      <c r="D45" s="115"/>
      <c r="E45" s="115"/>
      <c r="F45" s="115"/>
      <c r="G45" s="39"/>
    </row>
    <row r="46" spans="1:7" x14ac:dyDescent="0.3">
      <c r="A46" s="22"/>
      <c r="B46" s="22"/>
      <c r="C46" s="115"/>
      <c r="D46" s="115"/>
      <c r="E46" s="115"/>
      <c r="F46" s="115"/>
      <c r="G46" s="39"/>
    </row>
    <row r="47" spans="1:7" x14ac:dyDescent="0.3">
      <c r="A47" s="22"/>
      <c r="B47" s="22"/>
      <c r="C47" s="115"/>
      <c r="D47" s="115"/>
      <c r="E47" s="115"/>
      <c r="F47" s="115"/>
      <c r="G47" s="39"/>
    </row>
    <row r="48" spans="1:7" x14ac:dyDescent="0.3">
      <c r="A48" s="22"/>
      <c r="B48" s="22"/>
      <c r="C48" s="115"/>
      <c r="D48" s="115"/>
      <c r="E48" s="115"/>
      <c r="F48" s="115"/>
      <c r="G48" s="39"/>
    </row>
    <row r="49" spans="1:7" x14ac:dyDescent="0.3">
      <c r="A49" s="22"/>
      <c r="B49" s="22"/>
      <c r="C49" s="115"/>
      <c r="D49" s="115"/>
      <c r="E49" s="115"/>
      <c r="F49" s="115"/>
      <c r="G49" s="39"/>
    </row>
    <row r="50" spans="1:7" x14ac:dyDescent="0.3">
      <c r="A50" s="22"/>
      <c r="B50" s="22"/>
      <c r="C50" s="115"/>
      <c r="D50" s="115"/>
      <c r="E50" s="115"/>
      <c r="F50" s="115"/>
      <c r="G50" s="39"/>
    </row>
    <row r="51" spans="1:7" x14ac:dyDescent="0.3">
      <c r="A51" s="22"/>
      <c r="B51" s="22"/>
      <c r="C51" s="115"/>
      <c r="D51" s="115"/>
      <c r="E51" s="115"/>
      <c r="F51" s="115"/>
      <c r="G51" s="39"/>
    </row>
    <row r="52" spans="1:7" x14ac:dyDescent="0.3">
      <c r="A52" s="22"/>
      <c r="B52" s="22"/>
      <c r="C52" s="115"/>
      <c r="D52" s="115"/>
      <c r="E52" s="115"/>
      <c r="F52" s="115"/>
      <c r="G52" s="39"/>
    </row>
    <row r="53" spans="1:7" x14ac:dyDescent="0.3">
      <c r="A53" s="22"/>
      <c r="B53" s="22"/>
      <c r="C53" s="115"/>
      <c r="D53" s="115"/>
      <c r="E53" s="115"/>
      <c r="F53" s="115"/>
      <c r="G53" s="39"/>
    </row>
    <row r="54" spans="1:7" x14ac:dyDescent="0.3">
      <c r="A54" s="22"/>
      <c r="B54" s="22"/>
      <c r="C54" s="115"/>
      <c r="D54" s="115"/>
      <c r="E54" s="115"/>
      <c r="F54" s="115"/>
      <c r="G54" s="39"/>
    </row>
    <row r="55" spans="1:7" x14ac:dyDescent="0.3">
      <c r="A55" s="22"/>
      <c r="B55" s="22"/>
      <c r="C55" s="115"/>
      <c r="D55" s="115"/>
      <c r="E55" s="115"/>
      <c r="F55" s="115"/>
      <c r="G55" s="39"/>
    </row>
    <row r="56" spans="1:7" x14ac:dyDescent="0.3">
      <c r="A56" s="22"/>
      <c r="B56" s="22"/>
      <c r="C56" s="115"/>
      <c r="D56" s="115"/>
      <c r="E56" s="115"/>
      <c r="F56" s="115"/>
      <c r="G56" s="39"/>
    </row>
    <row r="57" spans="1:7" x14ac:dyDescent="0.3">
      <c r="A57" s="22"/>
      <c r="B57" s="22"/>
      <c r="C57" s="115"/>
      <c r="D57" s="115"/>
      <c r="E57" s="115"/>
      <c r="F57" s="115"/>
      <c r="G57" s="39"/>
    </row>
    <row r="58" spans="1:7" x14ac:dyDescent="0.3">
      <c r="A58" s="22"/>
      <c r="B58" s="22"/>
      <c r="C58" s="115"/>
      <c r="D58" s="115"/>
      <c r="E58" s="115"/>
      <c r="F58" s="115"/>
      <c r="G58" s="39"/>
    </row>
    <row r="59" spans="1:7" x14ac:dyDescent="0.3">
      <c r="A59" s="22"/>
      <c r="B59" s="22"/>
      <c r="C59" s="115"/>
      <c r="D59" s="115"/>
      <c r="E59" s="115"/>
      <c r="F59" s="115"/>
      <c r="G59" s="39"/>
    </row>
    <row r="60" spans="1:7" x14ac:dyDescent="0.3">
      <c r="A60" s="22"/>
      <c r="B60" s="22"/>
      <c r="C60" s="115"/>
      <c r="D60" s="115"/>
      <c r="E60" s="115"/>
      <c r="F60" s="115"/>
      <c r="G60" s="39"/>
    </row>
    <row r="61" spans="1:7" x14ac:dyDescent="0.3">
      <c r="A61" s="22"/>
      <c r="B61" s="22"/>
      <c r="C61" s="115"/>
      <c r="D61" s="115"/>
      <c r="E61" s="115"/>
      <c r="F61" s="115"/>
      <c r="G61" s="39"/>
    </row>
    <row r="62" spans="1:7" x14ac:dyDescent="0.3">
      <c r="A62" s="22"/>
      <c r="B62" s="22"/>
      <c r="C62" s="115"/>
      <c r="D62" s="115"/>
      <c r="E62" s="115"/>
      <c r="F62" s="115"/>
      <c r="G62" s="39"/>
    </row>
    <row r="63" spans="1:7" x14ac:dyDescent="0.3">
      <c r="A63" s="22"/>
      <c r="B63" s="64"/>
      <c r="C63" s="133"/>
      <c r="D63" s="133"/>
      <c r="E63" s="115"/>
      <c r="F63" s="133"/>
      <c r="G63" s="39"/>
    </row>
    <row r="64" spans="1:7" x14ac:dyDescent="0.3">
      <c r="A64" s="22"/>
      <c r="B64" s="22"/>
      <c r="C64" s="115"/>
      <c r="D64" s="115"/>
      <c r="E64" s="115"/>
      <c r="F64" s="115"/>
      <c r="G64" s="39"/>
    </row>
    <row r="65" spans="1:7" x14ac:dyDescent="0.3">
      <c r="A65" s="22"/>
      <c r="B65" s="22"/>
      <c r="C65" s="115"/>
      <c r="D65" s="115"/>
      <c r="E65" s="115"/>
      <c r="F65" s="115"/>
      <c r="G65" s="39"/>
    </row>
    <row r="66" spans="1:7" x14ac:dyDescent="0.3">
      <c r="A66" s="22"/>
      <c r="B66" s="22"/>
      <c r="C66" s="115"/>
      <c r="D66" s="115"/>
      <c r="E66" s="115"/>
      <c r="F66" s="115"/>
      <c r="G66" s="39"/>
    </row>
    <row r="67" spans="1:7" x14ac:dyDescent="0.3">
      <c r="A67" s="22"/>
      <c r="B67" s="64"/>
      <c r="C67" s="133"/>
      <c r="D67" s="133"/>
      <c r="E67" s="115"/>
      <c r="F67" s="133"/>
      <c r="G67" s="39"/>
    </row>
    <row r="68" spans="1:7" x14ac:dyDescent="0.3">
      <c r="A68" s="22"/>
      <c r="B68" s="39"/>
      <c r="C68" s="115"/>
      <c r="D68" s="115"/>
      <c r="E68" s="115"/>
      <c r="F68" s="115"/>
      <c r="G68" s="39"/>
    </row>
    <row r="69" spans="1:7" x14ac:dyDescent="0.3">
      <c r="A69" s="22"/>
      <c r="B69" s="22"/>
      <c r="C69" s="115"/>
      <c r="D69" s="115"/>
      <c r="E69" s="115"/>
      <c r="F69" s="115"/>
      <c r="G69" s="39"/>
    </row>
    <row r="70" spans="1:7" x14ac:dyDescent="0.3">
      <c r="A70" s="22"/>
      <c r="B70" s="39"/>
      <c r="C70" s="115"/>
      <c r="D70" s="115"/>
      <c r="E70" s="115"/>
      <c r="F70" s="115"/>
      <c r="G70" s="39"/>
    </row>
    <row r="71" spans="1:7" x14ac:dyDescent="0.3">
      <c r="A71" s="22"/>
      <c r="B71" s="39"/>
      <c r="C71" s="115"/>
      <c r="D71" s="115"/>
      <c r="E71" s="115"/>
      <c r="F71" s="115"/>
      <c r="G71" s="39"/>
    </row>
    <row r="72" spans="1:7" x14ac:dyDescent="0.3">
      <c r="A72" s="22"/>
      <c r="B72" s="39"/>
      <c r="C72" s="115"/>
      <c r="D72" s="115"/>
      <c r="E72" s="115"/>
      <c r="F72" s="115"/>
      <c r="G72" s="39"/>
    </row>
    <row r="73" spans="1:7" x14ac:dyDescent="0.3">
      <c r="A73" s="22"/>
      <c r="B73" s="39"/>
      <c r="C73" s="115"/>
      <c r="D73" s="115"/>
      <c r="E73" s="115"/>
      <c r="F73" s="115"/>
      <c r="G73" s="39"/>
    </row>
    <row r="74" spans="1:7" x14ac:dyDescent="0.3">
      <c r="A74" s="22"/>
      <c r="B74" s="39"/>
      <c r="C74" s="115"/>
      <c r="D74" s="115"/>
      <c r="E74" s="115"/>
      <c r="F74" s="115"/>
      <c r="G74" s="39"/>
    </row>
    <row r="75" spans="1:7" x14ac:dyDescent="0.3">
      <c r="A75" s="22"/>
      <c r="B75" s="39"/>
      <c r="C75" s="115"/>
      <c r="D75" s="115"/>
      <c r="E75" s="115"/>
      <c r="F75" s="115"/>
      <c r="G75" s="39"/>
    </row>
    <row r="76" spans="1:7" x14ac:dyDescent="0.3">
      <c r="A76" s="22"/>
      <c r="B76" s="39"/>
      <c r="C76" s="115"/>
      <c r="D76" s="115"/>
      <c r="E76" s="115"/>
      <c r="F76" s="115"/>
      <c r="G76" s="39"/>
    </row>
    <row r="77" spans="1:7" x14ac:dyDescent="0.3">
      <c r="A77" s="22"/>
      <c r="B77" s="39"/>
      <c r="C77" s="115"/>
      <c r="D77" s="115"/>
      <c r="E77" s="115"/>
      <c r="F77" s="115"/>
      <c r="G77" s="39"/>
    </row>
    <row r="78" spans="1:7" x14ac:dyDescent="0.3">
      <c r="A78" s="22"/>
      <c r="B78" s="39"/>
      <c r="C78" s="115"/>
      <c r="D78" s="115"/>
      <c r="E78" s="115"/>
      <c r="F78" s="115"/>
      <c r="G78" s="39"/>
    </row>
    <row r="79" spans="1:7" x14ac:dyDescent="0.3">
      <c r="A79" s="22"/>
      <c r="B79" s="50"/>
      <c r="C79" s="115"/>
      <c r="D79" s="115"/>
      <c r="E79" s="115"/>
      <c r="F79" s="115"/>
      <c r="G79" s="39"/>
    </row>
    <row r="80" spans="1:7" x14ac:dyDescent="0.3">
      <c r="A80" s="22"/>
      <c r="B80" s="50"/>
      <c r="C80" s="115"/>
      <c r="D80" s="115"/>
      <c r="E80" s="115"/>
      <c r="F80" s="115"/>
      <c r="G80" s="39"/>
    </row>
    <row r="81" spans="1:7" x14ac:dyDescent="0.3">
      <c r="A81" s="22"/>
      <c r="B81" s="50"/>
      <c r="C81" s="115"/>
      <c r="D81" s="115"/>
      <c r="E81" s="115"/>
      <c r="F81" s="115"/>
      <c r="G81" s="39"/>
    </row>
    <row r="82" spans="1:7" x14ac:dyDescent="0.3">
      <c r="A82" s="22"/>
      <c r="B82" s="50"/>
      <c r="C82" s="115"/>
      <c r="D82" s="115"/>
      <c r="E82" s="115"/>
      <c r="F82" s="115"/>
      <c r="G82" s="39"/>
    </row>
    <row r="83" spans="1:7" x14ac:dyDescent="0.3">
      <c r="A83" s="22"/>
      <c r="B83" s="50"/>
      <c r="C83" s="115"/>
      <c r="D83" s="115"/>
      <c r="E83" s="115"/>
      <c r="F83" s="115"/>
      <c r="G83" s="39"/>
    </row>
    <row r="84" spans="1:7" x14ac:dyDescent="0.3">
      <c r="A84" s="22"/>
      <c r="B84" s="50"/>
      <c r="C84" s="115"/>
      <c r="D84" s="115"/>
      <c r="E84" s="115"/>
      <c r="F84" s="115"/>
      <c r="G84" s="39"/>
    </row>
    <row r="85" spans="1:7" x14ac:dyDescent="0.3">
      <c r="A85" s="22"/>
      <c r="B85" s="50"/>
      <c r="C85" s="115"/>
      <c r="D85" s="115"/>
      <c r="E85" s="115"/>
      <c r="F85" s="115"/>
      <c r="G85" s="39"/>
    </row>
    <row r="86" spans="1:7" x14ac:dyDescent="0.3">
      <c r="A86" s="22"/>
      <c r="B86" s="50"/>
      <c r="C86" s="115"/>
      <c r="D86" s="115"/>
      <c r="E86" s="115"/>
      <c r="F86" s="115"/>
      <c r="G86" s="39"/>
    </row>
    <row r="87" spans="1:7" x14ac:dyDescent="0.3">
      <c r="A87" s="22"/>
      <c r="B87" s="50"/>
      <c r="C87" s="115"/>
      <c r="D87" s="115"/>
      <c r="E87" s="115"/>
      <c r="F87" s="115"/>
      <c r="G87" s="39"/>
    </row>
    <row r="88" spans="1:7" x14ac:dyDescent="0.3">
      <c r="A88" s="22"/>
      <c r="B88" s="50"/>
      <c r="C88" s="115"/>
      <c r="D88" s="115"/>
      <c r="E88" s="115"/>
      <c r="F88" s="115"/>
      <c r="G88" s="39"/>
    </row>
    <row r="89" spans="1:7" x14ac:dyDescent="0.3">
      <c r="A89" s="41"/>
      <c r="B89" s="41"/>
      <c r="C89" s="41"/>
      <c r="D89" s="41"/>
      <c r="E89" s="41"/>
      <c r="F89" s="41"/>
      <c r="G89" s="41"/>
    </row>
    <row r="90" spans="1:7" x14ac:dyDescent="0.3">
      <c r="A90" s="22"/>
      <c r="B90" s="39"/>
      <c r="C90" s="115"/>
      <c r="D90" s="115"/>
      <c r="E90" s="115"/>
      <c r="F90" s="115"/>
      <c r="G90" s="39"/>
    </row>
    <row r="91" spans="1:7" x14ac:dyDescent="0.3">
      <c r="A91" s="22"/>
      <c r="B91" s="39"/>
      <c r="C91" s="115"/>
      <c r="D91" s="115"/>
      <c r="E91" s="115"/>
      <c r="F91" s="115"/>
      <c r="G91" s="39"/>
    </row>
    <row r="92" spans="1:7" x14ac:dyDescent="0.3">
      <c r="A92" s="22"/>
      <c r="B92" s="39"/>
      <c r="C92" s="115"/>
      <c r="D92" s="115"/>
      <c r="E92" s="115"/>
      <c r="F92" s="115"/>
      <c r="G92" s="39"/>
    </row>
    <row r="93" spans="1:7" x14ac:dyDescent="0.3">
      <c r="A93" s="22"/>
      <c r="B93" s="39"/>
      <c r="C93" s="115"/>
      <c r="D93" s="115"/>
      <c r="E93" s="115"/>
      <c r="F93" s="115"/>
      <c r="G93" s="39"/>
    </row>
    <row r="94" spans="1:7" x14ac:dyDescent="0.3">
      <c r="A94" s="22"/>
      <c r="B94" s="39"/>
      <c r="C94" s="115"/>
      <c r="D94" s="115"/>
      <c r="E94" s="115"/>
      <c r="F94" s="115"/>
      <c r="G94" s="39"/>
    </row>
    <row r="95" spans="1:7" x14ac:dyDescent="0.3">
      <c r="A95" s="22"/>
      <c r="B95" s="39"/>
      <c r="C95" s="115"/>
      <c r="D95" s="115"/>
      <c r="E95" s="115"/>
      <c r="F95" s="115"/>
      <c r="G95" s="39"/>
    </row>
    <row r="96" spans="1:7" x14ac:dyDescent="0.3">
      <c r="A96" s="22"/>
      <c r="B96" s="39"/>
      <c r="C96" s="115"/>
      <c r="D96" s="115"/>
      <c r="E96" s="115"/>
      <c r="F96" s="115"/>
      <c r="G96" s="39"/>
    </row>
    <row r="97" spans="1:7" x14ac:dyDescent="0.3">
      <c r="A97" s="22"/>
      <c r="B97" s="39"/>
      <c r="C97" s="115"/>
      <c r="D97" s="115"/>
      <c r="E97" s="115"/>
      <c r="F97" s="115"/>
      <c r="G97" s="39"/>
    </row>
    <row r="98" spans="1:7" x14ac:dyDescent="0.3">
      <c r="A98" s="22"/>
      <c r="B98" s="39"/>
      <c r="C98" s="115"/>
      <c r="D98" s="115"/>
      <c r="E98" s="115"/>
      <c r="F98" s="115"/>
      <c r="G98" s="39"/>
    </row>
    <row r="99" spans="1:7" x14ac:dyDescent="0.3">
      <c r="A99" s="22"/>
      <c r="B99" s="39"/>
      <c r="C99" s="115"/>
      <c r="D99" s="115"/>
      <c r="E99" s="115"/>
      <c r="F99" s="115"/>
      <c r="G99" s="39"/>
    </row>
    <row r="100" spans="1:7" x14ac:dyDescent="0.3">
      <c r="A100" s="22"/>
      <c r="B100" s="39"/>
      <c r="C100" s="115"/>
      <c r="D100" s="115"/>
      <c r="E100" s="115"/>
      <c r="F100" s="115"/>
      <c r="G100" s="39"/>
    </row>
    <row r="101" spans="1:7" x14ac:dyDescent="0.3">
      <c r="A101" s="22"/>
      <c r="B101" s="39"/>
      <c r="C101" s="115"/>
      <c r="D101" s="115"/>
      <c r="E101" s="115"/>
      <c r="F101" s="115"/>
      <c r="G101" s="39"/>
    </row>
    <row r="102" spans="1:7" x14ac:dyDescent="0.3">
      <c r="A102" s="22"/>
      <c r="B102" s="39"/>
      <c r="C102" s="115"/>
      <c r="D102" s="115"/>
      <c r="E102" s="115"/>
      <c r="F102" s="115"/>
      <c r="G102" s="39"/>
    </row>
    <row r="103" spans="1:7" x14ac:dyDescent="0.3">
      <c r="A103" s="22"/>
      <c r="B103" s="39"/>
      <c r="C103" s="115"/>
      <c r="D103" s="115"/>
      <c r="E103" s="115"/>
      <c r="F103" s="115"/>
      <c r="G103" s="39"/>
    </row>
    <row r="104" spans="1:7" x14ac:dyDescent="0.3">
      <c r="A104" s="22"/>
      <c r="B104" s="39"/>
      <c r="C104" s="115"/>
      <c r="D104" s="115"/>
      <c r="E104" s="115"/>
      <c r="F104" s="115"/>
      <c r="G104" s="39"/>
    </row>
    <row r="105" spans="1:7" x14ac:dyDescent="0.3">
      <c r="A105" s="22"/>
      <c r="B105" s="39"/>
      <c r="C105" s="115"/>
      <c r="D105" s="115"/>
      <c r="E105" s="115"/>
      <c r="F105" s="115"/>
      <c r="G105" s="39"/>
    </row>
    <row r="106" spans="1:7" x14ac:dyDescent="0.3">
      <c r="A106" s="22"/>
      <c r="B106" s="39"/>
      <c r="C106" s="115"/>
      <c r="D106" s="115"/>
      <c r="E106" s="115"/>
      <c r="F106" s="115"/>
      <c r="G106" s="39"/>
    </row>
    <row r="107" spans="1:7" x14ac:dyDescent="0.3">
      <c r="A107" s="22"/>
      <c r="B107" s="39"/>
      <c r="C107" s="115"/>
      <c r="D107" s="115"/>
      <c r="E107" s="115"/>
      <c r="F107" s="115"/>
      <c r="G107" s="39"/>
    </row>
    <row r="108" spans="1:7" x14ac:dyDescent="0.3">
      <c r="A108" s="22"/>
      <c r="B108" s="39"/>
      <c r="C108" s="115"/>
      <c r="D108" s="115"/>
      <c r="E108" s="115"/>
      <c r="F108" s="115"/>
      <c r="G108" s="39"/>
    </row>
    <row r="109" spans="1:7" x14ac:dyDescent="0.3">
      <c r="A109" s="22"/>
      <c r="B109" s="39"/>
      <c r="C109" s="115"/>
      <c r="D109" s="115"/>
      <c r="E109" s="115"/>
      <c r="F109" s="115"/>
      <c r="G109" s="39"/>
    </row>
    <row r="110" spans="1:7" x14ac:dyDescent="0.3">
      <c r="A110" s="22"/>
      <c r="B110" s="39"/>
      <c r="C110" s="115"/>
      <c r="D110" s="115"/>
      <c r="E110" s="115"/>
      <c r="F110" s="115"/>
      <c r="G110" s="39"/>
    </row>
    <row r="111" spans="1:7" x14ac:dyDescent="0.3">
      <c r="A111" s="22"/>
      <c r="B111" s="39"/>
      <c r="C111" s="115"/>
      <c r="D111" s="115"/>
      <c r="E111" s="115"/>
      <c r="F111" s="115"/>
      <c r="G111" s="39"/>
    </row>
    <row r="112" spans="1:7" x14ac:dyDescent="0.3">
      <c r="A112" s="22"/>
      <c r="B112" s="39"/>
      <c r="C112" s="115"/>
      <c r="D112" s="115"/>
      <c r="E112" s="115"/>
      <c r="F112" s="115"/>
      <c r="G112" s="39"/>
    </row>
    <row r="113" spans="1:7" x14ac:dyDescent="0.3">
      <c r="A113" s="22"/>
      <c r="B113" s="39"/>
      <c r="C113" s="115"/>
      <c r="D113" s="115"/>
      <c r="E113" s="115"/>
      <c r="F113" s="115"/>
      <c r="G113" s="39"/>
    </row>
    <row r="114" spans="1:7" x14ac:dyDescent="0.3">
      <c r="A114" s="22"/>
      <c r="B114" s="39"/>
      <c r="C114" s="115"/>
      <c r="D114" s="115"/>
      <c r="E114" s="115"/>
      <c r="F114" s="115"/>
      <c r="G114" s="39"/>
    </row>
    <row r="115" spans="1:7" x14ac:dyDescent="0.3">
      <c r="A115" s="22"/>
      <c r="B115" s="39"/>
      <c r="C115" s="115"/>
      <c r="D115" s="115"/>
      <c r="E115" s="115"/>
      <c r="F115" s="115"/>
      <c r="G115" s="39"/>
    </row>
    <row r="116" spans="1:7" x14ac:dyDescent="0.3">
      <c r="A116" s="22"/>
      <c r="B116" s="39"/>
      <c r="C116" s="115"/>
      <c r="D116" s="115"/>
      <c r="E116" s="115"/>
      <c r="F116" s="115"/>
      <c r="G116" s="39"/>
    </row>
    <row r="117" spans="1:7" x14ac:dyDescent="0.3">
      <c r="A117" s="22"/>
      <c r="B117" s="39"/>
      <c r="C117" s="115"/>
      <c r="D117" s="115"/>
      <c r="E117" s="115"/>
      <c r="F117" s="115"/>
      <c r="G117" s="39"/>
    </row>
    <row r="118" spans="1:7" x14ac:dyDescent="0.3">
      <c r="A118" s="22"/>
      <c r="B118" s="39"/>
      <c r="C118" s="115"/>
      <c r="D118" s="115"/>
      <c r="E118" s="115"/>
      <c r="F118" s="115"/>
      <c r="G118" s="39"/>
    </row>
    <row r="119" spans="1:7" x14ac:dyDescent="0.3">
      <c r="A119" s="22"/>
      <c r="B119" s="39"/>
      <c r="C119" s="115"/>
      <c r="D119" s="115"/>
      <c r="E119" s="115"/>
      <c r="F119" s="115"/>
      <c r="G119" s="39"/>
    </row>
    <row r="120" spans="1:7" x14ac:dyDescent="0.3">
      <c r="A120" s="22"/>
      <c r="B120" s="39"/>
      <c r="C120" s="115"/>
      <c r="D120" s="115"/>
      <c r="E120" s="115"/>
      <c r="F120" s="115"/>
      <c r="G120" s="39"/>
    </row>
    <row r="121" spans="1:7" x14ac:dyDescent="0.3">
      <c r="A121" s="22"/>
      <c r="B121" s="39"/>
      <c r="C121" s="115"/>
      <c r="D121" s="115"/>
      <c r="E121" s="115"/>
      <c r="F121" s="115"/>
      <c r="G121" s="39"/>
    </row>
    <row r="122" spans="1:7" x14ac:dyDescent="0.3">
      <c r="A122" s="22"/>
      <c r="B122" s="39"/>
      <c r="C122" s="115"/>
      <c r="D122" s="115"/>
      <c r="E122" s="115"/>
      <c r="F122" s="115"/>
      <c r="G122" s="39"/>
    </row>
    <row r="123" spans="1:7" x14ac:dyDescent="0.3">
      <c r="A123" s="22"/>
      <c r="B123" s="39"/>
      <c r="C123" s="115"/>
      <c r="D123" s="115"/>
      <c r="E123" s="115"/>
      <c r="F123" s="115"/>
      <c r="G123" s="39"/>
    </row>
    <row r="124" spans="1:7" x14ac:dyDescent="0.3">
      <c r="A124" s="22"/>
      <c r="B124" s="39"/>
      <c r="C124" s="115"/>
      <c r="D124" s="115"/>
      <c r="E124" s="115"/>
      <c r="F124" s="115"/>
      <c r="G124" s="39"/>
    </row>
    <row r="125" spans="1:7" x14ac:dyDescent="0.3">
      <c r="A125" s="22"/>
      <c r="B125" s="39"/>
      <c r="C125" s="115"/>
      <c r="D125" s="115"/>
      <c r="E125" s="115"/>
      <c r="F125" s="115"/>
      <c r="G125" s="39"/>
    </row>
    <row r="126" spans="1:7" x14ac:dyDescent="0.3">
      <c r="A126" s="22"/>
      <c r="B126" s="39"/>
      <c r="C126" s="115"/>
      <c r="D126" s="115"/>
      <c r="E126" s="115"/>
      <c r="F126" s="115"/>
      <c r="G126" s="39"/>
    </row>
    <row r="127" spans="1:7" x14ac:dyDescent="0.3">
      <c r="A127" s="22"/>
      <c r="B127" s="39"/>
      <c r="C127" s="115"/>
      <c r="D127" s="115"/>
      <c r="E127" s="115"/>
      <c r="F127" s="115"/>
      <c r="G127" s="39"/>
    </row>
    <row r="128" spans="1:7" x14ac:dyDescent="0.3">
      <c r="A128" s="22"/>
      <c r="B128" s="39"/>
      <c r="C128" s="115"/>
      <c r="D128" s="115"/>
      <c r="E128" s="115"/>
      <c r="F128" s="115"/>
      <c r="G128" s="39"/>
    </row>
    <row r="129" spans="1:7" x14ac:dyDescent="0.3">
      <c r="A129" s="22"/>
      <c r="B129" s="39"/>
      <c r="C129" s="115"/>
      <c r="D129" s="115"/>
      <c r="E129" s="115"/>
      <c r="F129" s="115"/>
      <c r="G129" s="39"/>
    </row>
    <row r="130" spans="1:7" x14ac:dyDescent="0.3">
      <c r="A130" s="22"/>
      <c r="B130" s="39"/>
      <c r="C130" s="115"/>
      <c r="D130" s="115"/>
      <c r="E130" s="115"/>
      <c r="F130" s="115"/>
      <c r="G130" s="39"/>
    </row>
    <row r="131" spans="1:7" x14ac:dyDescent="0.3">
      <c r="A131" s="22"/>
      <c r="B131" s="39"/>
      <c r="C131" s="115"/>
      <c r="D131" s="115"/>
      <c r="E131" s="115"/>
      <c r="F131" s="115"/>
      <c r="G131" s="39"/>
    </row>
    <row r="132" spans="1:7" x14ac:dyDescent="0.3">
      <c r="A132" s="22"/>
      <c r="B132" s="39"/>
      <c r="C132" s="115"/>
      <c r="D132" s="115"/>
      <c r="E132" s="115"/>
      <c r="F132" s="115"/>
      <c r="G132" s="39"/>
    </row>
    <row r="133" spans="1:7" x14ac:dyDescent="0.3">
      <c r="A133" s="22"/>
      <c r="B133" s="39"/>
      <c r="C133" s="115"/>
      <c r="D133" s="115"/>
      <c r="E133" s="115"/>
      <c r="F133" s="115"/>
      <c r="G133" s="39"/>
    </row>
    <row r="134" spans="1:7" x14ac:dyDescent="0.3">
      <c r="A134" s="22"/>
      <c r="B134" s="39"/>
      <c r="C134" s="115"/>
      <c r="D134" s="115"/>
      <c r="E134" s="115"/>
      <c r="F134" s="115"/>
      <c r="G134" s="39"/>
    </row>
    <row r="135" spans="1:7" x14ac:dyDescent="0.3">
      <c r="A135" s="22"/>
      <c r="B135" s="39"/>
      <c r="C135" s="115"/>
      <c r="D135" s="115"/>
      <c r="E135" s="115"/>
      <c r="F135" s="115"/>
      <c r="G135" s="39"/>
    </row>
    <row r="136" spans="1:7" x14ac:dyDescent="0.3">
      <c r="A136" s="22"/>
      <c r="B136" s="39"/>
      <c r="C136" s="115"/>
      <c r="D136" s="115"/>
      <c r="E136" s="115"/>
      <c r="F136" s="115"/>
      <c r="G136" s="39"/>
    </row>
    <row r="137" spans="1:7" x14ac:dyDescent="0.3">
      <c r="A137" s="22"/>
      <c r="B137" s="39"/>
      <c r="C137" s="115"/>
      <c r="D137" s="115"/>
      <c r="E137" s="115"/>
      <c r="F137" s="115"/>
      <c r="G137" s="39"/>
    </row>
    <row r="138" spans="1:7" x14ac:dyDescent="0.3">
      <c r="A138" s="22"/>
      <c r="B138" s="39"/>
      <c r="C138" s="115"/>
      <c r="D138" s="115"/>
      <c r="E138" s="115"/>
      <c r="F138" s="115"/>
      <c r="G138" s="39"/>
    </row>
    <row r="139" spans="1:7" x14ac:dyDescent="0.3">
      <c r="A139" s="22"/>
      <c r="B139" s="39"/>
      <c r="C139" s="115"/>
      <c r="D139" s="115"/>
      <c r="E139" s="115"/>
      <c r="F139" s="115"/>
      <c r="G139" s="39"/>
    </row>
    <row r="140" spans="1:7" x14ac:dyDescent="0.3">
      <c r="A140" s="41"/>
      <c r="B140" s="41"/>
      <c r="C140" s="41"/>
      <c r="D140" s="41"/>
      <c r="E140" s="41"/>
      <c r="F140" s="41"/>
      <c r="G140" s="41"/>
    </row>
    <row r="141" spans="1:7" x14ac:dyDescent="0.3">
      <c r="A141" s="22"/>
      <c r="B141" s="22"/>
      <c r="C141" s="115"/>
      <c r="D141" s="115"/>
      <c r="E141" s="134"/>
      <c r="F141" s="115"/>
      <c r="G141" s="39"/>
    </row>
    <row r="142" spans="1:7" x14ac:dyDescent="0.3">
      <c r="A142" s="22"/>
      <c r="B142" s="22"/>
      <c r="C142" s="115"/>
      <c r="D142" s="115"/>
      <c r="E142" s="134"/>
      <c r="F142" s="115"/>
      <c r="G142" s="39"/>
    </row>
    <row r="143" spans="1:7" x14ac:dyDescent="0.3">
      <c r="A143" s="22"/>
      <c r="B143" s="22"/>
      <c r="C143" s="115"/>
      <c r="D143" s="115"/>
      <c r="E143" s="134"/>
      <c r="F143" s="115"/>
      <c r="G143" s="39"/>
    </row>
    <row r="144" spans="1:7" x14ac:dyDescent="0.3">
      <c r="A144" s="22"/>
      <c r="B144" s="22"/>
      <c r="C144" s="115"/>
      <c r="D144" s="115"/>
      <c r="E144" s="134"/>
      <c r="F144" s="115"/>
      <c r="G144" s="39"/>
    </row>
    <row r="145" spans="1:7" x14ac:dyDescent="0.3">
      <c r="A145" s="22"/>
      <c r="B145" s="22"/>
      <c r="C145" s="115"/>
      <c r="D145" s="115"/>
      <c r="E145" s="134"/>
      <c r="F145" s="115"/>
      <c r="G145" s="39"/>
    </row>
    <row r="146" spans="1:7" x14ac:dyDescent="0.3">
      <c r="A146" s="22"/>
      <c r="B146" s="22"/>
      <c r="C146" s="115"/>
      <c r="D146" s="115"/>
      <c r="E146" s="134"/>
      <c r="F146" s="115"/>
      <c r="G146" s="39"/>
    </row>
    <row r="147" spans="1:7" x14ac:dyDescent="0.3">
      <c r="A147" s="22"/>
      <c r="B147" s="22"/>
      <c r="C147" s="115"/>
      <c r="D147" s="115"/>
      <c r="E147" s="134"/>
      <c r="F147" s="115"/>
      <c r="G147" s="39"/>
    </row>
    <row r="148" spans="1:7" x14ac:dyDescent="0.3">
      <c r="A148" s="22"/>
      <c r="B148" s="22"/>
      <c r="C148" s="115"/>
      <c r="D148" s="115"/>
      <c r="E148" s="134"/>
      <c r="F148" s="115"/>
      <c r="G148" s="39"/>
    </row>
    <row r="149" spans="1:7" x14ac:dyDescent="0.3">
      <c r="A149" s="22"/>
      <c r="B149" s="22"/>
      <c r="C149" s="115"/>
      <c r="D149" s="115"/>
      <c r="E149" s="134"/>
      <c r="F149" s="115"/>
      <c r="G149" s="39"/>
    </row>
    <row r="150" spans="1:7" x14ac:dyDescent="0.3">
      <c r="A150" s="41"/>
      <c r="B150" s="41"/>
      <c r="C150" s="41"/>
      <c r="D150" s="41"/>
      <c r="E150" s="41"/>
      <c r="F150" s="41"/>
      <c r="G150" s="41"/>
    </row>
    <row r="151" spans="1:7" x14ac:dyDescent="0.3">
      <c r="A151" s="22"/>
      <c r="B151" s="22"/>
      <c r="C151" s="115"/>
      <c r="D151" s="115"/>
      <c r="E151" s="134"/>
      <c r="F151" s="115"/>
      <c r="G151" s="39"/>
    </row>
    <row r="152" spans="1:7" x14ac:dyDescent="0.3">
      <c r="A152" s="22"/>
      <c r="B152" s="22"/>
      <c r="C152" s="115"/>
      <c r="D152" s="115"/>
      <c r="E152" s="134"/>
      <c r="F152" s="115"/>
      <c r="G152" s="39"/>
    </row>
    <row r="153" spans="1:7" x14ac:dyDescent="0.3">
      <c r="A153" s="22"/>
      <c r="B153" s="22"/>
      <c r="C153" s="115"/>
      <c r="D153" s="115"/>
      <c r="E153" s="134"/>
      <c r="F153" s="115"/>
      <c r="G153" s="39"/>
    </row>
    <row r="154" spans="1:7" x14ac:dyDescent="0.3">
      <c r="A154" s="22"/>
      <c r="B154" s="22"/>
      <c r="C154" s="22"/>
      <c r="D154" s="22"/>
      <c r="E154" s="20"/>
      <c r="F154" s="22"/>
      <c r="G154" s="39"/>
    </row>
    <row r="155" spans="1:7" x14ac:dyDescent="0.3">
      <c r="A155" s="22"/>
      <c r="B155" s="22"/>
      <c r="C155" s="22"/>
      <c r="D155" s="22"/>
      <c r="E155" s="20"/>
      <c r="F155" s="22"/>
      <c r="G155" s="39"/>
    </row>
    <row r="156" spans="1:7" x14ac:dyDescent="0.3">
      <c r="A156" s="22"/>
      <c r="B156" s="22"/>
      <c r="C156" s="22"/>
      <c r="D156" s="22"/>
      <c r="E156" s="20"/>
      <c r="F156" s="22"/>
      <c r="G156" s="39"/>
    </row>
    <row r="157" spans="1:7" x14ac:dyDescent="0.3">
      <c r="A157" s="22"/>
      <c r="B157" s="22"/>
      <c r="C157" s="22"/>
      <c r="D157" s="22"/>
      <c r="E157" s="20"/>
      <c r="F157" s="22"/>
      <c r="G157" s="39"/>
    </row>
    <row r="158" spans="1:7" x14ac:dyDescent="0.3">
      <c r="A158" s="22"/>
      <c r="B158" s="22"/>
      <c r="C158" s="22"/>
      <c r="D158" s="22"/>
      <c r="E158" s="20"/>
      <c r="F158" s="22"/>
      <c r="G158" s="39"/>
    </row>
    <row r="159" spans="1:7" x14ac:dyDescent="0.3">
      <c r="A159" s="22"/>
      <c r="B159" s="22"/>
      <c r="C159" s="22"/>
      <c r="D159" s="22"/>
      <c r="E159" s="20"/>
      <c r="F159" s="22"/>
      <c r="G159" s="39"/>
    </row>
    <row r="160" spans="1:7" x14ac:dyDescent="0.3">
      <c r="A160" s="41"/>
      <c r="B160" s="41"/>
      <c r="C160" s="41"/>
      <c r="D160" s="41"/>
      <c r="E160" s="41"/>
      <c r="F160" s="41"/>
      <c r="G160" s="41"/>
    </row>
    <row r="161" spans="1:7" x14ac:dyDescent="0.3">
      <c r="A161" s="22"/>
      <c r="B161" s="18"/>
      <c r="C161" s="115"/>
      <c r="D161" s="115"/>
      <c r="E161" s="134"/>
      <c r="F161" s="115"/>
      <c r="G161" s="39"/>
    </row>
    <row r="162" spans="1:7" x14ac:dyDescent="0.3">
      <c r="A162" s="22"/>
      <c r="B162" s="18"/>
      <c r="C162" s="115"/>
      <c r="D162" s="115"/>
      <c r="E162" s="134"/>
      <c r="F162" s="115"/>
      <c r="G162" s="39"/>
    </row>
    <row r="163" spans="1:7" x14ac:dyDescent="0.3">
      <c r="A163" s="22"/>
      <c r="B163" s="18"/>
      <c r="C163" s="115"/>
      <c r="D163" s="115"/>
      <c r="E163" s="115"/>
      <c r="F163" s="115"/>
      <c r="G163" s="39"/>
    </row>
    <row r="164" spans="1:7" x14ac:dyDescent="0.3">
      <c r="A164" s="22"/>
      <c r="B164" s="18"/>
      <c r="C164" s="115"/>
      <c r="D164" s="115"/>
      <c r="E164" s="115"/>
      <c r="F164" s="115"/>
      <c r="G164" s="39"/>
    </row>
    <row r="165" spans="1:7" x14ac:dyDescent="0.3">
      <c r="A165" s="22"/>
      <c r="B165" s="18"/>
      <c r="C165" s="115"/>
      <c r="D165" s="115"/>
      <c r="E165" s="115"/>
      <c r="F165" s="115"/>
      <c r="G165" s="39"/>
    </row>
    <row r="166" spans="1:7" x14ac:dyDescent="0.3">
      <c r="A166" s="22"/>
      <c r="B166" s="37"/>
      <c r="C166" s="115"/>
      <c r="D166" s="115"/>
      <c r="E166" s="115"/>
      <c r="F166" s="115"/>
      <c r="G166" s="39"/>
    </row>
    <row r="167" spans="1:7" x14ac:dyDescent="0.3">
      <c r="A167" s="22"/>
      <c r="B167" s="37"/>
      <c r="C167" s="115"/>
      <c r="D167" s="115"/>
      <c r="E167" s="115"/>
      <c r="F167" s="115"/>
      <c r="G167" s="39"/>
    </row>
    <row r="168" spans="1:7" x14ac:dyDescent="0.3">
      <c r="A168" s="22"/>
      <c r="B168" s="18"/>
      <c r="C168" s="115"/>
      <c r="D168" s="115"/>
      <c r="E168" s="115"/>
      <c r="F168" s="115"/>
      <c r="G168" s="39"/>
    </row>
    <row r="169" spans="1:7" x14ac:dyDescent="0.3">
      <c r="A169" s="22"/>
      <c r="B169" s="18"/>
      <c r="C169" s="115"/>
      <c r="D169" s="115"/>
      <c r="E169" s="115"/>
      <c r="F169" s="115"/>
      <c r="G169" s="39"/>
    </row>
    <row r="170" spans="1:7" x14ac:dyDescent="0.3">
      <c r="A170" s="41"/>
      <c r="B170" s="41"/>
      <c r="C170" s="41"/>
      <c r="D170" s="41"/>
      <c r="E170" s="41"/>
      <c r="F170" s="41"/>
      <c r="G170" s="41"/>
    </row>
    <row r="171" spans="1:7" x14ac:dyDescent="0.3">
      <c r="A171" s="22"/>
      <c r="B171" s="22"/>
      <c r="C171" s="115"/>
      <c r="D171" s="115"/>
      <c r="E171" s="134"/>
      <c r="F171" s="115"/>
      <c r="G171" s="39"/>
    </row>
    <row r="172" spans="1:7" x14ac:dyDescent="0.3">
      <c r="A172" s="22"/>
      <c r="B172" s="135"/>
      <c r="C172" s="115"/>
      <c r="D172" s="115"/>
      <c r="E172" s="134"/>
      <c r="F172" s="115"/>
      <c r="G172" s="39"/>
    </row>
    <row r="173" spans="1:7" x14ac:dyDescent="0.3">
      <c r="A173" s="22"/>
      <c r="B173" s="135"/>
      <c r="C173" s="115"/>
      <c r="D173" s="115"/>
      <c r="E173" s="134"/>
      <c r="F173" s="115"/>
      <c r="G173" s="39"/>
    </row>
    <row r="174" spans="1:7" x14ac:dyDescent="0.3">
      <c r="A174" s="22"/>
      <c r="B174" s="135"/>
      <c r="C174" s="115"/>
      <c r="D174" s="115"/>
      <c r="E174" s="134"/>
      <c r="F174" s="115"/>
      <c r="G174" s="39"/>
    </row>
    <row r="175" spans="1:7" x14ac:dyDescent="0.3">
      <c r="A175" s="22"/>
      <c r="B175" s="135"/>
      <c r="C175" s="115"/>
      <c r="D175" s="115"/>
      <c r="E175" s="134"/>
      <c r="F175" s="115"/>
      <c r="G175" s="39"/>
    </row>
    <row r="176" spans="1:7" x14ac:dyDescent="0.3">
      <c r="A176" s="22"/>
      <c r="B176" s="39"/>
      <c r="C176" s="39"/>
      <c r="D176" s="39"/>
      <c r="E176" s="39"/>
      <c r="F176" s="39"/>
      <c r="G176" s="39"/>
    </row>
    <row r="177" spans="1:7" x14ac:dyDescent="0.3">
      <c r="A177" s="22"/>
      <c r="B177" s="39"/>
      <c r="C177" s="39"/>
      <c r="D177" s="39"/>
      <c r="E177" s="39"/>
      <c r="F177" s="39"/>
      <c r="G177" s="39"/>
    </row>
    <row r="178" spans="1:7" x14ac:dyDescent="0.3">
      <c r="A178" s="22"/>
      <c r="B178" s="39"/>
      <c r="C178" s="39"/>
      <c r="D178" s="39"/>
      <c r="E178" s="39"/>
      <c r="F178" s="39"/>
      <c r="G178" s="39"/>
    </row>
    <row r="179" spans="1:7" ht="18" x14ac:dyDescent="0.3">
      <c r="A179" s="89"/>
      <c r="B179" s="114"/>
      <c r="C179" s="113"/>
      <c r="D179" s="113"/>
      <c r="E179" s="113"/>
      <c r="F179" s="113"/>
      <c r="G179" s="113"/>
    </row>
    <row r="180" spans="1:7" x14ac:dyDescent="0.3">
      <c r="A180" s="41"/>
      <c r="B180" s="41"/>
      <c r="C180" s="41"/>
      <c r="D180" s="41"/>
      <c r="E180" s="41"/>
      <c r="F180" s="41"/>
      <c r="G180" s="41"/>
    </row>
    <row r="181" spans="1:7" x14ac:dyDescent="0.3">
      <c r="A181" s="22"/>
      <c r="B181" s="39"/>
      <c r="C181" s="96"/>
      <c r="D181" s="22"/>
      <c r="E181" s="36"/>
      <c r="F181" s="54"/>
      <c r="G181" s="54"/>
    </row>
    <row r="182" spans="1:7" x14ac:dyDescent="0.3">
      <c r="A182" s="36"/>
      <c r="B182" s="65"/>
      <c r="C182" s="36"/>
      <c r="D182" s="36"/>
      <c r="E182" s="36"/>
      <c r="F182" s="54"/>
      <c r="G182" s="54"/>
    </row>
    <row r="183" spans="1:7" x14ac:dyDescent="0.3">
      <c r="A183" s="22"/>
      <c r="B183" s="39"/>
      <c r="C183" s="36"/>
      <c r="D183" s="36"/>
      <c r="E183" s="36"/>
      <c r="F183" s="54"/>
      <c r="G183" s="54"/>
    </row>
    <row r="184" spans="1:7" x14ac:dyDescent="0.3">
      <c r="A184" s="22"/>
      <c r="B184" s="39"/>
      <c r="C184" s="96"/>
      <c r="D184" s="97"/>
      <c r="E184" s="36"/>
      <c r="F184" s="102"/>
      <c r="G184" s="102"/>
    </row>
    <row r="185" spans="1:7" x14ac:dyDescent="0.3">
      <c r="A185" s="22"/>
      <c r="B185" s="39"/>
      <c r="C185" s="96"/>
      <c r="D185" s="97"/>
      <c r="E185" s="36"/>
      <c r="F185" s="102"/>
      <c r="G185" s="102"/>
    </row>
    <row r="186" spans="1:7" x14ac:dyDescent="0.3">
      <c r="A186" s="22"/>
      <c r="B186" s="39"/>
      <c r="C186" s="96"/>
      <c r="D186" s="97"/>
      <c r="E186" s="36"/>
      <c r="F186" s="102"/>
      <c r="G186" s="102"/>
    </row>
    <row r="187" spans="1:7" x14ac:dyDescent="0.3">
      <c r="A187" s="22"/>
      <c r="B187" s="39"/>
      <c r="C187" s="96"/>
      <c r="D187" s="97"/>
      <c r="E187" s="36"/>
      <c r="F187" s="102"/>
      <c r="G187" s="102"/>
    </row>
    <row r="188" spans="1:7" x14ac:dyDescent="0.3">
      <c r="A188" s="22"/>
      <c r="B188" s="39"/>
      <c r="C188" s="96"/>
      <c r="D188" s="97"/>
      <c r="E188" s="36"/>
      <c r="F188" s="102"/>
      <c r="G188" s="102"/>
    </row>
    <row r="189" spans="1:7" x14ac:dyDescent="0.3">
      <c r="A189" s="22"/>
      <c r="B189" s="39"/>
      <c r="C189" s="96"/>
      <c r="D189" s="97"/>
      <c r="E189" s="36"/>
      <c r="F189" s="102"/>
      <c r="G189" s="102"/>
    </row>
    <row r="190" spans="1:7" x14ac:dyDescent="0.3">
      <c r="A190" s="22"/>
      <c r="B190" s="39"/>
      <c r="C190" s="96"/>
      <c r="D190" s="97"/>
      <c r="E190" s="36"/>
      <c r="F190" s="102"/>
      <c r="G190" s="102"/>
    </row>
    <row r="191" spans="1:7" x14ac:dyDescent="0.3">
      <c r="A191" s="22"/>
      <c r="B191" s="39"/>
      <c r="C191" s="96"/>
      <c r="D191" s="97"/>
      <c r="E191" s="36"/>
      <c r="F191" s="102"/>
      <c r="G191" s="102"/>
    </row>
    <row r="192" spans="1:7" x14ac:dyDescent="0.3">
      <c r="A192" s="22"/>
      <c r="B192" s="39"/>
      <c r="C192" s="96"/>
      <c r="D192" s="97"/>
      <c r="E192" s="36"/>
      <c r="F192" s="102"/>
      <c r="G192" s="102"/>
    </row>
    <row r="193" spans="1:7" x14ac:dyDescent="0.3">
      <c r="A193" s="22"/>
      <c r="B193" s="39"/>
      <c r="C193" s="96"/>
      <c r="D193" s="97"/>
      <c r="E193" s="39"/>
      <c r="F193" s="102"/>
      <c r="G193" s="102"/>
    </row>
    <row r="194" spans="1:7" x14ac:dyDescent="0.3">
      <c r="A194" s="22"/>
      <c r="B194" s="39"/>
      <c r="C194" s="96"/>
      <c r="D194" s="97"/>
      <c r="E194" s="39"/>
      <c r="F194" s="102"/>
      <c r="G194" s="102"/>
    </row>
    <row r="195" spans="1:7" x14ac:dyDescent="0.3">
      <c r="A195" s="22"/>
      <c r="B195" s="39"/>
      <c r="C195" s="96"/>
      <c r="D195" s="97"/>
      <c r="E195" s="39"/>
      <c r="F195" s="102"/>
      <c r="G195" s="102"/>
    </row>
    <row r="196" spans="1:7" x14ac:dyDescent="0.3">
      <c r="A196" s="22"/>
      <c r="B196" s="39"/>
      <c r="C196" s="96"/>
      <c r="D196" s="97"/>
      <c r="E196" s="39"/>
      <c r="F196" s="102"/>
      <c r="G196" s="102"/>
    </row>
    <row r="197" spans="1:7" x14ac:dyDescent="0.3">
      <c r="A197" s="22"/>
      <c r="B197" s="39"/>
      <c r="C197" s="96"/>
      <c r="D197" s="97"/>
      <c r="E197" s="39"/>
      <c r="F197" s="102"/>
      <c r="G197" s="102"/>
    </row>
    <row r="198" spans="1:7" x14ac:dyDescent="0.3">
      <c r="A198" s="22"/>
      <c r="B198" s="39"/>
      <c r="C198" s="96"/>
      <c r="D198" s="97"/>
      <c r="E198" s="39"/>
      <c r="F198" s="102"/>
      <c r="G198" s="102"/>
    </row>
    <row r="199" spans="1:7" x14ac:dyDescent="0.3">
      <c r="A199" s="22"/>
      <c r="B199" s="39"/>
      <c r="C199" s="96"/>
      <c r="D199" s="97"/>
      <c r="E199" s="22"/>
      <c r="F199" s="102"/>
      <c r="G199" s="102"/>
    </row>
    <row r="200" spans="1:7" x14ac:dyDescent="0.3">
      <c r="A200" s="22"/>
      <c r="B200" s="39"/>
      <c r="C200" s="96"/>
      <c r="D200" s="97"/>
      <c r="E200" s="136"/>
      <c r="F200" s="102"/>
      <c r="G200" s="102"/>
    </row>
    <row r="201" spans="1:7" x14ac:dyDescent="0.3">
      <c r="A201" s="22"/>
      <c r="B201" s="39"/>
      <c r="C201" s="96"/>
      <c r="D201" s="97"/>
      <c r="E201" s="136"/>
      <c r="F201" s="102"/>
      <c r="G201" s="102"/>
    </row>
    <row r="202" spans="1:7" x14ac:dyDescent="0.3">
      <c r="A202" s="22"/>
      <c r="B202" s="39"/>
      <c r="C202" s="96"/>
      <c r="D202" s="97"/>
      <c r="E202" s="136"/>
      <c r="F202" s="102"/>
      <c r="G202" s="102"/>
    </row>
    <row r="203" spans="1:7" x14ac:dyDescent="0.3">
      <c r="A203" s="22"/>
      <c r="B203" s="39"/>
      <c r="C203" s="96"/>
      <c r="D203" s="97"/>
      <c r="E203" s="136"/>
      <c r="F203" s="102"/>
      <c r="G203" s="102"/>
    </row>
    <row r="204" spans="1:7" x14ac:dyDescent="0.3">
      <c r="A204" s="22"/>
      <c r="B204" s="39"/>
      <c r="C204" s="96"/>
      <c r="D204" s="97"/>
      <c r="E204" s="136"/>
      <c r="F204" s="102"/>
      <c r="G204" s="102"/>
    </row>
    <row r="205" spans="1:7" x14ac:dyDescent="0.3">
      <c r="A205" s="22"/>
      <c r="B205" s="39"/>
      <c r="C205" s="96"/>
      <c r="D205" s="97"/>
      <c r="E205" s="136"/>
      <c r="F205" s="102"/>
      <c r="G205" s="102"/>
    </row>
    <row r="206" spans="1:7" x14ac:dyDescent="0.3">
      <c r="A206" s="22"/>
      <c r="B206" s="39"/>
      <c r="C206" s="96"/>
      <c r="D206" s="97"/>
      <c r="E206" s="136"/>
      <c r="F206" s="102"/>
      <c r="G206" s="102"/>
    </row>
    <row r="207" spans="1:7" x14ac:dyDescent="0.3">
      <c r="A207" s="22"/>
      <c r="B207" s="39"/>
      <c r="C207" s="96"/>
      <c r="D207" s="97"/>
      <c r="E207" s="136"/>
      <c r="F207" s="102"/>
      <c r="G207" s="102"/>
    </row>
    <row r="208" spans="1:7" x14ac:dyDescent="0.3">
      <c r="A208" s="22"/>
      <c r="B208" s="48"/>
      <c r="C208" s="98"/>
      <c r="D208" s="46"/>
      <c r="E208" s="136"/>
      <c r="F208" s="137"/>
      <c r="G208" s="137"/>
    </row>
    <row r="209" spans="1:7" x14ac:dyDescent="0.3">
      <c r="A209" s="41"/>
      <c r="B209" s="41"/>
      <c r="C209" s="41"/>
      <c r="D209" s="41"/>
      <c r="E209" s="41"/>
      <c r="F209" s="41"/>
      <c r="G209" s="41"/>
    </row>
    <row r="210" spans="1:7" x14ac:dyDescent="0.3">
      <c r="A210" s="22"/>
      <c r="B210" s="22"/>
      <c r="C210" s="115"/>
      <c r="D210" s="22"/>
      <c r="E210" s="22"/>
      <c r="F210" s="110"/>
      <c r="G210" s="110"/>
    </row>
    <row r="211" spans="1:7" x14ac:dyDescent="0.3">
      <c r="A211" s="22"/>
      <c r="B211" s="22"/>
      <c r="C211" s="22"/>
      <c r="D211" s="22"/>
      <c r="E211" s="22"/>
      <c r="F211" s="110"/>
      <c r="G211" s="110"/>
    </row>
    <row r="212" spans="1:7" x14ac:dyDescent="0.3">
      <c r="A212" s="22"/>
      <c r="B212" s="39"/>
      <c r="C212" s="22"/>
      <c r="D212" s="22"/>
      <c r="E212" s="22"/>
      <c r="F212" s="110"/>
      <c r="G212" s="110"/>
    </row>
    <row r="213" spans="1:7" x14ac:dyDescent="0.3">
      <c r="A213" s="22"/>
      <c r="B213" s="22"/>
      <c r="C213" s="96"/>
      <c r="D213" s="97"/>
      <c r="E213" s="22"/>
      <c r="F213" s="102"/>
      <c r="G213" s="102"/>
    </row>
    <row r="214" spans="1:7" x14ac:dyDescent="0.3">
      <c r="A214" s="22"/>
      <c r="B214" s="22"/>
      <c r="C214" s="96"/>
      <c r="D214" s="97"/>
      <c r="E214" s="22"/>
      <c r="F214" s="102"/>
      <c r="G214" s="102"/>
    </row>
    <row r="215" spans="1:7" x14ac:dyDescent="0.3">
      <c r="A215" s="22"/>
      <c r="B215" s="22"/>
      <c r="C215" s="96"/>
      <c r="D215" s="97"/>
      <c r="E215" s="22"/>
      <c r="F215" s="102"/>
      <c r="G215" s="102"/>
    </row>
    <row r="216" spans="1:7" x14ac:dyDescent="0.3">
      <c r="A216" s="22"/>
      <c r="B216" s="22"/>
      <c r="C216" s="96"/>
      <c r="D216" s="97"/>
      <c r="E216" s="22"/>
      <c r="F216" s="102"/>
      <c r="G216" s="102"/>
    </row>
    <row r="217" spans="1:7" x14ac:dyDescent="0.3">
      <c r="A217" s="22"/>
      <c r="B217" s="22"/>
      <c r="C217" s="96"/>
      <c r="D217" s="97"/>
      <c r="E217" s="22"/>
      <c r="F217" s="102"/>
      <c r="G217" s="102"/>
    </row>
    <row r="218" spans="1:7" x14ac:dyDescent="0.3">
      <c r="A218" s="22"/>
      <c r="B218" s="22"/>
      <c r="C218" s="96"/>
      <c r="D218" s="97"/>
      <c r="E218" s="22"/>
      <c r="F218" s="102"/>
      <c r="G218" s="102"/>
    </row>
    <row r="219" spans="1:7" x14ac:dyDescent="0.3">
      <c r="A219" s="22"/>
      <c r="B219" s="22"/>
      <c r="C219" s="96"/>
      <c r="D219" s="97"/>
      <c r="E219" s="22"/>
      <c r="F219" s="102"/>
      <c r="G219" s="102"/>
    </row>
    <row r="220" spans="1:7" x14ac:dyDescent="0.3">
      <c r="A220" s="22"/>
      <c r="B220" s="22"/>
      <c r="C220" s="96"/>
      <c r="D220" s="97"/>
      <c r="E220" s="22"/>
      <c r="F220" s="102"/>
      <c r="G220" s="102"/>
    </row>
    <row r="221" spans="1:7" x14ac:dyDescent="0.3">
      <c r="A221" s="22"/>
      <c r="B221" s="48"/>
      <c r="C221" s="96"/>
      <c r="D221" s="97"/>
      <c r="E221" s="22"/>
      <c r="F221" s="102"/>
      <c r="G221" s="102"/>
    </row>
    <row r="222" spans="1:7" x14ac:dyDescent="0.3">
      <c r="A222" s="22"/>
      <c r="B222" s="50"/>
      <c r="C222" s="96"/>
      <c r="D222" s="97"/>
      <c r="E222" s="22"/>
      <c r="F222" s="102"/>
      <c r="G222" s="102"/>
    </row>
    <row r="223" spans="1:7" x14ac:dyDescent="0.3">
      <c r="A223" s="22"/>
      <c r="B223" s="50"/>
      <c r="C223" s="96"/>
      <c r="D223" s="97"/>
      <c r="E223" s="22"/>
      <c r="F223" s="102"/>
      <c r="G223" s="102"/>
    </row>
    <row r="224" spans="1:7" x14ac:dyDescent="0.3">
      <c r="A224" s="22"/>
      <c r="B224" s="50"/>
      <c r="C224" s="96"/>
      <c r="D224" s="97"/>
      <c r="E224" s="22"/>
      <c r="F224" s="102"/>
      <c r="G224" s="102"/>
    </row>
    <row r="225" spans="1:7" x14ac:dyDescent="0.3">
      <c r="A225" s="22"/>
      <c r="B225" s="50"/>
      <c r="C225" s="96"/>
      <c r="D225" s="97"/>
      <c r="E225" s="22"/>
      <c r="F225" s="102"/>
      <c r="G225" s="102"/>
    </row>
    <row r="226" spans="1:7" x14ac:dyDescent="0.3">
      <c r="A226" s="22"/>
      <c r="B226" s="50"/>
      <c r="C226" s="96"/>
      <c r="D226" s="97"/>
      <c r="E226" s="22"/>
      <c r="F226" s="102"/>
      <c r="G226" s="102"/>
    </row>
    <row r="227" spans="1:7" x14ac:dyDescent="0.3">
      <c r="A227" s="22"/>
      <c r="B227" s="50"/>
      <c r="C227" s="96"/>
      <c r="D227" s="97"/>
      <c r="E227" s="22"/>
      <c r="F227" s="102"/>
      <c r="G227" s="102"/>
    </row>
    <row r="228" spans="1:7" x14ac:dyDescent="0.3">
      <c r="A228" s="22"/>
      <c r="B228" s="50"/>
      <c r="C228" s="22"/>
      <c r="D228" s="22"/>
      <c r="E228" s="22"/>
      <c r="F228" s="102"/>
      <c r="G228" s="102"/>
    </row>
    <row r="229" spans="1:7" x14ac:dyDescent="0.3">
      <c r="A229" s="22"/>
      <c r="B229" s="50"/>
      <c r="C229" s="22"/>
      <c r="D229" s="22"/>
      <c r="E229" s="22"/>
      <c r="F229" s="102"/>
      <c r="G229" s="102"/>
    </row>
    <row r="230" spans="1:7" x14ac:dyDescent="0.3">
      <c r="A230" s="22"/>
      <c r="B230" s="50"/>
      <c r="C230" s="22"/>
      <c r="D230" s="22"/>
      <c r="E230" s="22"/>
      <c r="F230" s="102"/>
      <c r="G230" s="102"/>
    </row>
    <row r="231" spans="1:7" x14ac:dyDescent="0.3">
      <c r="A231" s="41"/>
      <c r="B231" s="41"/>
      <c r="C231" s="41"/>
      <c r="D231" s="41"/>
      <c r="E231" s="41"/>
      <c r="F231" s="41"/>
      <c r="G231" s="41"/>
    </row>
    <row r="232" spans="1:7" x14ac:dyDescent="0.3">
      <c r="A232" s="22"/>
      <c r="B232" s="22"/>
      <c r="C232" s="115"/>
      <c r="D232" s="22"/>
      <c r="E232" s="22"/>
      <c r="F232" s="110"/>
      <c r="G232" s="110"/>
    </row>
    <row r="233" spans="1:7" x14ac:dyDescent="0.3">
      <c r="A233" s="22"/>
      <c r="B233" s="22"/>
      <c r="C233" s="22"/>
      <c r="D233" s="22"/>
      <c r="E233" s="22"/>
      <c r="F233" s="110"/>
      <c r="G233" s="110"/>
    </row>
    <row r="234" spans="1:7" x14ac:dyDescent="0.3">
      <c r="A234" s="22"/>
      <c r="B234" s="39"/>
      <c r="C234" s="22"/>
      <c r="D234" s="22"/>
      <c r="E234" s="22"/>
      <c r="F234" s="110"/>
      <c r="G234" s="110"/>
    </row>
    <row r="235" spans="1:7" x14ac:dyDescent="0.3">
      <c r="A235" s="22"/>
      <c r="B235" s="22"/>
      <c r="C235" s="96"/>
      <c r="D235" s="97"/>
      <c r="E235" s="22"/>
      <c r="F235" s="102"/>
      <c r="G235" s="102"/>
    </row>
    <row r="236" spans="1:7" x14ac:dyDescent="0.3">
      <c r="A236" s="22"/>
      <c r="B236" s="22"/>
      <c r="C236" s="96"/>
      <c r="D236" s="97"/>
      <c r="E236" s="22"/>
      <c r="F236" s="102"/>
      <c r="G236" s="102"/>
    </row>
    <row r="237" spans="1:7" x14ac:dyDescent="0.3">
      <c r="A237" s="22"/>
      <c r="B237" s="22"/>
      <c r="C237" s="96"/>
      <c r="D237" s="97"/>
      <c r="E237" s="22"/>
      <c r="F237" s="102"/>
      <c r="G237" s="102"/>
    </row>
    <row r="238" spans="1:7" x14ac:dyDescent="0.3">
      <c r="A238" s="22"/>
      <c r="B238" s="22"/>
      <c r="C238" s="96"/>
      <c r="D238" s="97"/>
      <c r="E238" s="22"/>
      <c r="F238" s="102"/>
      <c r="G238" s="102"/>
    </row>
    <row r="239" spans="1:7" x14ac:dyDescent="0.3">
      <c r="A239" s="22"/>
      <c r="B239" s="22"/>
      <c r="C239" s="96"/>
      <c r="D239" s="97"/>
      <c r="E239" s="22"/>
      <c r="F239" s="102"/>
      <c r="G239" s="102"/>
    </row>
    <row r="240" spans="1:7" x14ac:dyDescent="0.3">
      <c r="A240" s="22"/>
      <c r="B240" s="22"/>
      <c r="C240" s="96"/>
      <c r="D240" s="97"/>
      <c r="E240" s="22"/>
      <c r="F240" s="102"/>
      <c r="G240" s="102"/>
    </row>
    <row r="241" spans="1:7" x14ac:dyDescent="0.3">
      <c r="A241" s="22"/>
      <c r="B241" s="22"/>
      <c r="C241" s="96"/>
      <c r="D241" s="97"/>
      <c r="E241" s="22"/>
      <c r="F241" s="102"/>
      <c r="G241" s="102"/>
    </row>
    <row r="242" spans="1:7" x14ac:dyDescent="0.3">
      <c r="A242" s="22"/>
      <c r="B242" s="22"/>
      <c r="C242" s="96"/>
      <c r="D242" s="97"/>
      <c r="E242" s="22"/>
      <c r="F242" s="102"/>
      <c r="G242" s="102"/>
    </row>
    <row r="243" spans="1:7" x14ac:dyDescent="0.3">
      <c r="A243" s="22"/>
      <c r="B243" s="48"/>
      <c r="C243" s="96"/>
      <c r="D243" s="97"/>
      <c r="E243" s="22"/>
      <c r="F243" s="102"/>
      <c r="G243" s="102"/>
    </row>
    <row r="244" spans="1:7" x14ac:dyDescent="0.3">
      <c r="A244" s="22"/>
      <c r="B244" s="50"/>
      <c r="C244" s="96"/>
      <c r="D244" s="97"/>
      <c r="E244" s="22"/>
      <c r="F244" s="102"/>
      <c r="G244" s="102"/>
    </row>
    <row r="245" spans="1:7" x14ac:dyDescent="0.3">
      <c r="A245" s="22"/>
      <c r="B245" s="50"/>
      <c r="C245" s="96"/>
      <c r="D245" s="97"/>
      <c r="E245" s="22"/>
      <c r="F245" s="102"/>
      <c r="G245" s="102"/>
    </row>
    <row r="246" spans="1:7" x14ac:dyDescent="0.3">
      <c r="A246" s="22"/>
      <c r="B246" s="50"/>
      <c r="C246" s="96"/>
      <c r="D246" s="97"/>
      <c r="E246" s="22"/>
      <c r="F246" s="102"/>
      <c r="G246" s="102"/>
    </row>
    <row r="247" spans="1:7" x14ac:dyDescent="0.3">
      <c r="A247" s="22"/>
      <c r="B247" s="50"/>
      <c r="C247" s="96"/>
      <c r="D247" s="97"/>
      <c r="E247" s="22"/>
      <c r="F247" s="102"/>
      <c r="G247" s="102"/>
    </row>
    <row r="248" spans="1:7" x14ac:dyDescent="0.3">
      <c r="A248" s="22"/>
      <c r="B248" s="50"/>
      <c r="C248" s="96"/>
      <c r="D248" s="97"/>
      <c r="E248" s="22"/>
      <c r="F248" s="102"/>
      <c r="G248" s="102"/>
    </row>
    <row r="249" spans="1:7" x14ac:dyDescent="0.3">
      <c r="A249" s="22"/>
      <c r="B249" s="50"/>
      <c r="C249" s="96"/>
      <c r="D249" s="97"/>
      <c r="E249" s="22"/>
      <c r="F249" s="102"/>
      <c r="G249" s="102"/>
    </row>
    <row r="250" spans="1:7" x14ac:dyDescent="0.3">
      <c r="A250" s="22"/>
      <c r="B250" s="50"/>
      <c r="C250" s="22"/>
      <c r="D250" s="22"/>
      <c r="E250" s="22"/>
      <c r="F250" s="47"/>
      <c r="G250" s="47"/>
    </row>
    <row r="251" spans="1:7" x14ac:dyDescent="0.3">
      <c r="A251" s="22"/>
      <c r="B251" s="50"/>
      <c r="C251" s="22"/>
      <c r="D251" s="22"/>
      <c r="E251" s="22"/>
      <c r="F251" s="47"/>
      <c r="G251" s="47"/>
    </row>
    <row r="252" spans="1:7" x14ac:dyDescent="0.3">
      <c r="A252" s="22"/>
      <c r="B252" s="50"/>
      <c r="C252" s="22"/>
      <c r="D252" s="22"/>
      <c r="E252" s="22"/>
      <c r="F252" s="47"/>
      <c r="G252" s="47"/>
    </row>
    <row r="253" spans="1:7" x14ac:dyDescent="0.3">
      <c r="A253" s="41"/>
      <c r="B253" s="41"/>
      <c r="C253" s="41"/>
      <c r="D253" s="41"/>
      <c r="E253" s="41"/>
      <c r="F253" s="41"/>
      <c r="G253" s="41"/>
    </row>
    <row r="254" spans="1:7" x14ac:dyDescent="0.3">
      <c r="A254" s="22"/>
      <c r="B254" s="22"/>
      <c r="C254" s="115"/>
      <c r="D254" s="22"/>
      <c r="E254" s="136"/>
      <c r="F254" s="136"/>
      <c r="G254" s="136"/>
    </row>
    <row r="255" spans="1:7" x14ac:dyDescent="0.3">
      <c r="A255" s="22"/>
      <c r="B255" s="22"/>
      <c r="C255" s="115"/>
      <c r="D255" s="22"/>
      <c r="E255" s="136"/>
      <c r="F255" s="136"/>
      <c r="G255" s="20"/>
    </row>
    <row r="256" spans="1:7" x14ac:dyDescent="0.3">
      <c r="A256" s="22"/>
      <c r="B256" s="22"/>
      <c r="C256" s="115"/>
      <c r="D256" s="22"/>
      <c r="E256" s="136"/>
      <c r="F256" s="136"/>
      <c r="G256" s="20"/>
    </row>
    <row r="257" spans="1:7" x14ac:dyDescent="0.3">
      <c r="A257" s="22"/>
      <c r="B257" s="39"/>
      <c r="C257" s="115"/>
      <c r="D257" s="36"/>
      <c r="E257" s="36"/>
      <c r="F257" s="54"/>
      <c r="G257" s="54"/>
    </row>
    <row r="258" spans="1:7" x14ac:dyDescent="0.3">
      <c r="A258" s="22"/>
      <c r="B258" s="22"/>
      <c r="C258" s="115"/>
      <c r="D258" s="22"/>
      <c r="E258" s="136"/>
      <c r="F258" s="136"/>
      <c r="G258" s="20"/>
    </row>
    <row r="259" spans="1:7" x14ac:dyDescent="0.3">
      <c r="A259" s="22"/>
      <c r="B259" s="50"/>
      <c r="C259" s="115"/>
      <c r="D259" s="22"/>
      <c r="E259" s="136"/>
      <c r="F259" s="136"/>
      <c r="G259" s="20"/>
    </row>
    <row r="260" spans="1:7" x14ac:dyDescent="0.3">
      <c r="A260" s="22"/>
      <c r="B260" s="50"/>
      <c r="C260" s="138"/>
      <c r="D260" s="22"/>
      <c r="E260" s="136"/>
      <c r="F260" s="136"/>
      <c r="G260" s="20"/>
    </row>
    <row r="261" spans="1:7" x14ac:dyDescent="0.3">
      <c r="A261" s="22"/>
      <c r="B261" s="50"/>
      <c r="C261" s="115"/>
      <c r="D261" s="22"/>
      <c r="E261" s="136"/>
      <c r="F261" s="136"/>
      <c r="G261" s="20"/>
    </row>
    <row r="262" spans="1:7" x14ac:dyDescent="0.3">
      <c r="A262" s="22"/>
      <c r="B262" s="50"/>
      <c r="C262" s="115"/>
      <c r="D262" s="22"/>
      <c r="E262" s="136"/>
      <c r="F262" s="136"/>
      <c r="G262" s="20"/>
    </row>
    <row r="263" spans="1:7" x14ac:dyDescent="0.3">
      <c r="A263" s="22"/>
      <c r="B263" s="50"/>
      <c r="C263" s="115"/>
      <c r="D263" s="22"/>
      <c r="E263" s="136"/>
      <c r="F263" s="136"/>
      <c r="G263" s="20"/>
    </row>
    <row r="264" spans="1:7" x14ac:dyDescent="0.3">
      <c r="A264" s="22"/>
      <c r="B264" s="50"/>
      <c r="C264" s="115"/>
      <c r="D264" s="22"/>
      <c r="E264" s="136"/>
      <c r="F264" s="136"/>
      <c r="G264" s="20"/>
    </row>
    <row r="265" spans="1:7" x14ac:dyDescent="0.3">
      <c r="A265" s="22"/>
      <c r="B265" s="50"/>
      <c r="C265" s="115"/>
      <c r="D265" s="22"/>
      <c r="E265" s="136"/>
      <c r="F265" s="136"/>
      <c r="G265" s="20"/>
    </row>
    <row r="266" spans="1:7" x14ac:dyDescent="0.3">
      <c r="A266" s="22"/>
      <c r="B266" s="50"/>
      <c r="C266" s="115"/>
      <c r="D266" s="22"/>
      <c r="E266" s="136"/>
      <c r="F266" s="136"/>
      <c r="G266" s="20"/>
    </row>
    <row r="267" spans="1:7" x14ac:dyDescent="0.3">
      <c r="A267" s="22"/>
      <c r="B267" s="50"/>
      <c r="C267" s="115"/>
      <c r="D267" s="22"/>
      <c r="E267" s="136"/>
      <c r="F267" s="136"/>
      <c r="G267" s="20"/>
    </row>
    <row r="268" spans="1:7" x14ac:dyDescent="0.3">
      <c r="A268" s="22"/>
      <c r="B268" s="50"/>
      <c r="C268" s="115"/>
      <c r="D268" s="22"/>
      <c r="E268" s="136"/>
      <c r="F268" s="136"/>
      <c r="G268" s="20"/>
    </row>
    <row r="269" spans="1:7" x14ac:dyDescent="0.3">
      <c r="A269" s="22"/>
      <c r="B269" s="50"/>
      <c r="C269" s="115"/>
      <c r="D269" s="22"/>
      <c r="E269" s="136"/>
      <c r="F269" s="136"/>
      <c r="G269" s="20"/>
    </row>
    <row r="270" spans="1:7" x14ac:dyDescent="0.3">
      <c r="A270" s="41"/>
      <c r="B270" s="41"/>
      <c r="C270" s="41"/>
      <c r="D270" s="41"/>
      <c r="E270" s="41"/>
      <c r="F270" s="41"/>
      <c r="G270" s="41"/>
    </row>
    <row r="271" spans="1:7" x14ac:dyDescent="0.3">
      <c r="A271" s="22"/>
      <c r="B271" s="22"/>
      <c r="C271" s="115"/>
      <c r="D271" s="22"/>
      <c r="E271" s="20"/>
      <c r="F271" s="20"/>
      <c r="G271" s="20"/>
    </row>
    <row r="272" spans="1:7" x14ac:dyDescent="0.3">
      <c r="A272" s="22"/>
      <c r="B272" s="22"/>
      <c r="C272" s="115"/>
      <c r="D272" s="22"/>
      <c r="E272" s="20"/>
      <c r="F272" s="20"/>
      <c r="G272" s="20"/>
    </row>
    <row r="273" spans="1:7" x14ac:dyDescent="0.3">
      <c r="A273" s="22"/>
      <c r="B273" s="22"/>
      <c r="C273" s="115"/>
      <c r="D273" s="22"/>
      <c r="E273" s="20"/>
      <c r="F273" s="20"/>
      <c r="G273" s="20"/>
    </row>
    <row r="274" spans="1:7" x14ac:dyDescent="0.3">
      <c r="A274" s="22"/>
      <c r="B274" s="22"/>
      <c r="C274" s="115"/>
      <c r="D274" s="22"/>
      <c r="E274" s="20"/>
      <c r="F274" s="20"/>
      <c r="G274" s="20"/>
    </row>
    <row r="275" spans="1:7" x14ac:dyDescent="0.3">
      <c r="A275" s="22"/>
      <c r="B275" s="22"/>
      <c r="C275" s="115"/>
      <c r="D275" s="22"/>
      <c r="E275" s="20"/>
      <c r="F275" s="20"/>
      <c r="G275" s="20"/>
    </row>
    <row r="276" spans="1:7" x14ac:dyDescent="0.3">
      <c r="A276" s="22"/>
      <c r="B276" s="22"/>
      <c r="C276" s="115"/>
      <c r="D276" s="22"/>
      <c r="E276" s="20"/>
      <c r="F276" s="20"/>
      <c r="G276" s="20"/>
    </row>
    <row r="277" spans="1:7" x14ac:dyDescent="0.3">
      <c r="A277" s="41"/>
      <c r="B277" s="41"/>
      <c r="C277" s="41"/>
      <c r="D277" s="41"/>
      <c r="E277" s="41"/>
      <c r="F277" s="41"/>
      <c r="G277" s="41"/>
    </row>
    <row r="278" spans="1:7" x14ac:dyDescent="0.3">
      <c r="A278" s="22"/>
      <c r="B278" s="39"/>
      <c r="C278" s="22"/>
      <c r="D278" s="22"/>
      <c r="E278" s="28"/>
      <c r="F278" s="28"/>
      <c r="G278" s="28"/>
    </row>
    <row r="279" spans="1:7" x14ac:dyDescent="0.3">
      <c r="A279" s="22"/>
      <c r="B279" s="39"/>
      <c r="C279" s="22"/>
      <c r="D279" s="22"/>
      <c r="E279" s="28"/>
      <c r="F279" s="28"/>
      <c r="G279" s="28"/>
    </row>
    <row r="280" spans="1:7" x14ac:dyDescent="0.3">
      <c r="A280" s="22"/>
      <c r="B280" s="39"/>
      <c r="C280" s="22"/>
      <c r="D280" s="22"/>
      <c r="E280" s="28"/>
      <c r="F280" s="28"/>
      <c r="G280" s="28"/>
    </row>
    <row r="281" spans="1:7" x14ac:dyDescent="0.3">
      <c r="A281" s="22"/>
      <c r="B281" s="39"/>
      <c r="C281" s="22"/>
      <c r="D281" s="22"/>
      <c r="E281" s="28"/>
      <c r="F281" s="28"/>
      <c r="G281" s="28"/>
    </row>
    <row r="282" spans="1:7" x14ac:dyDescent="0.3">
      <c r="A282" s="22"/>
      <c r="B282" s="39"/>
      <c r="C282" s="22"/>
      <c r="D282" s="22"/>
      <c r="E282" s="28"/>
      <c r="F282" s="28"/>
      <c r="G282" s="28"/>
    </row>
    <row r="283" spans="1:7" x14ac:dyDescent="0.3">
      <c r="A283" s="22"/>
      <c r="B283" s="39"/>
      <c r="C283" s="22"/>
      <c r="D283" s="22"/>
      <c r="E283" s="28"/>
      <c r="F283" s="28"/>
      <c r="G283" s="28"/>
    </row>
    <row r="284" spans="1:7" x14ac:dyDescent="0.3">
      <c r="A284" s="22"/>
      <c r="B284" s="39"/>
      <c r="C284" s="22"/>
      <c r="D284" s="22"/>
      <c r="E284" s="28"/>
      <c r="F284" s="28"/>
      <c r="G284" s="28"/>
    </row>
    <row r="285" spans="1:7" x14ac:dyDescent="0.3">
      <c r="A285" s="22"/>
      <c r="B285" s="39"/>
      <c r="C285" s="22"/>
      <c r="D285" s="22"/>
      <c r="E285" s="28"/>
      <c r="F285" s="28"/>
      <c r="G285" s="28"/>
    </row>
    <row r="286" spans="1:7" x14ac:dyDescent="0.3">
      <c r="A286" s="22"/>
      <c r="B286" s="39"/>
      <c r="C286" s="22"/>
      <c r="D286" s="22"/>
      <c r="E286" s="28"/>
      <c r="F286" s="28"/>
      <c r="G286" s="28"/>
    </row>
    <row r="287" spans="1:7" x14ac:dyDescent="0.3">
      <c r="A287" s="22"/>
      <c r="B287" s="39"/>
      <c r="C287" s="22"/>
      <c r="D287" s="22"/>
      <c r="E287" s="28"/>
      <c r="F287" s="28"/>
      <c r="G287" s="28"/>
    </row>
    <row r="288" spans="1:7" x14ac:dyDescent="0.3">
      <c r="A288" s="22"/>
      <c r="B288" s="39"/>
      <c r="C288" s="22"/>
      <c r="D288" s="22"/>
      <c r="E288" s="28"/>
      <c r="F288" s="28"/>
      <c r="G288" s="28"/>
    </row>
    <row r="289" spans="1:7" x14ac:dyDescent="0.3">
      <c r="A289" s="22"/>
      <c r="B289" s="39"/>
      <c r="C289" s="22"/>
      <c r="D289" s="22"/>
      <c r="E289" s="28"/>
      <c r="F289" s="28"/>
      <c r="G289" s="28"/>
    </row>
    <row r="290" spans="1:7" x14ac:dyDescent="0.3">
      <c r="A290" s="22"/>
      <c r="B290" s="39"/>
      <c r="C290" s="22"/>
      <c r="D290" s="22"/>
      <c r="E290" s="28"/>
      <c r="F290" s="28"/>
      <c r="G290" s="28"/>
    </row>
    <row r="291" spans="1:7" x14ac:dyDescent="0.3">
      <c r="A291" s="22"/>
      <c r="B291" s="39"/>
      <c r="C291" s="22"/>
      <c r="D291" s="22"/>
      <c r="E291" s="28"/>
      <c r="F291" s="28"/>
      <c r="G291" s="28"/>
    </row>
    <row r="292" spans="1:7" x14ac:dyDescent="0.3">
      <c r="A292" s="22"/>
      <c r="B292" s="39"/>
      <c r="C292" s="22"/>
      <c r="D292" s="22"/>
      <c r="E292" s="28"/>
      <c r="F292" s="28"/>
      <c r="G292" s="28"/>
    </row>
    <row r="293" spans="1:7" x14ac:dyDescent="0.3">
      <c r="A293" s="22"/>
      <c r="B293" s="39"/>
      <c r="C293" s="22"/>
      <c r="D293" s="22"/>
      <c r="E293" s="28"/>
      <c r="F293" s="28"/>
      <c r="G293" s="28"/>
    </row>
    <row r="294" spans="1:7" x14ac:dyDescent="0.3">
      <c r="A294" s="22"/>
      <c r="B294" s="39"/>
      <c r="C294" s="22"/>
      <c r="D294" s="22"/>
      <c r="E294" s="28"/>
      <c r="F294" s="28"/>
      <c r="G294" s="28"/>
    </row>
    <row r="295" spans="1:7" x14ac:dyDescent="0.3">
      <c r="A295" s="22"/>
      <c r="B295" s="39"/>
      <c r="C295" s="22"/>
      <c r="D295" s="22"/>
      <c r="E295" s="28"/>
      <c r="F295" s="28"/>
      <c r="G295" s="28"/>
    </row>
    <row r="296" spans="1:7" x14ac:dyDescent="0.3">
      <c r="A296" s="22"/>
      <c r="B296" s="39"/>
      <c r="C296" s="22"/>
      <c r="D296" s="22"/>
      <c r="E296" s="28"/>
      <c r="F296" s="28"/>
      <c r="G296" s="28"/>
    </row>
    <row r="297" spans="1:7" x14ac:dyDescent="0.3">
      <c r="A297" s="22"/>
      <c r="B297" s="39"/>
      <c r="C297" s="22"/>
      <c r="D297" s="22"/>
      <c r="E297" s="28"/>
      <c r="F297" s="28"/>
      <c r="G297" s="28"/>
    </row>
    <row r="298" spans="1:7" x14ac:dyDescent="0.3">
      <c r="A298" s="22"/>
      <c r="B298" s="39"/>
      <c r="C298" s="22"/>
      <c r="D298" s="22"/>
      <c r="E298" s="28"/>
      <c r="F298" s="28"/>
      <c r="G298" s="28"/>
    </row>
    <row r="299" spans="1:7" x14ac:dyDescent="0.3">
      <c r="A299" s="22"/>
      <c r="B299" s="39"/>
      <c r="C299" s="22"/>
      <c r="D299" s="22"/>
      <c r="E299" s="28"/>
      <c r="F299" s="28"/>
      <c r="G299" s="28"/>
    </row>
    <row r="300" spans="1:7" x14ac:dyDescent="0.3">
      <c r="A300" s="41"/>
      <c r="B300" s="41"/>
      <c r="C300" s="41"/>
      <c r="D300" s="41"/>
      <c r="E300" s="41"/>
      <c r="F300" s="41"/>
      <c r="G300" s="41"/>
    </row>
    <row r="301" spans="1:7" x14ac:dyDescent="0.3">
      <c r="A301" s="22"/>
      <c r="B301" s="39"/>
      <c r="C301" s="22"/>
      <c r="D301" s="22"/>
      <c r="E301" s="28"/>
      <c r="F301" s="28"/>
      <c r="G301" s="28"/>
    </row>
    <row r="302" spans="1:7" x14ac:dyDescent="0.3">
      <c r="A302" s="22"/>
      <c r="B302" s="39"/>
      <c r="C302" s="22"/>
      <c r="D302" s="22"/>
      <c r="E302" s="28"/>
      <c r="F302" s="28"/>
      <c r="G302" s="28"/>
    </row>
    <row r="303" spans="1:7" x14ac:dyDescent="0.3">
      <c r="A303" s="22"/>
      <c r="B303" s="39"/>
      <c r="C303" s="22"/>
      <c r="D303" s="22"/>
      <c r="E303" s="28"/>
      <c r="F303" s="28"/>
      <c r="G303" s="28"/>
    </row>
    <row r="304" spans="1:7" x14ac:dyDescent="0.3">
      <c r="A304" s="22"/>
      <c r="B304" s="39"/>
      <c r="C304" s="22"/>
      <c r="D304" s="22"/>
      <c r="E304" s="28"/>
      <c r="F304" s="28"/>
      <c r="G304" s="28"/>
    </row>
    <row r="305" spans="1:7" x14ac:dyDescent="0.3">
      <c r="A305" s="22"/>
      <c r="B305" s="39"/>
      <c r="C305" s="22"/>
      <c r="D305" s="22"/>
      <c r="E305" s="28"/>
      <c r="F305" s="28"/>
      <c r="G305" s="28"/>
    </row>
    <row r="306" spans="1:7" x14ac:dyDescent="0.3">
      <c r="A306" s="22"/>
      <c r="B306" s="39"/>
      <c r="C306" s="22"/>
      <c r="D306" s="22"/>
      <c r="E306" s="28"/>
      <c r="F306" s="28"/>
      <c r="G306" s="28"/>
    </row>
    <row r="307" spans="1:7" x14ac:dyDescent="0.3">
      <c r="A307" s="22"/>
      <c r="B307" s="39"/>
      <c r="C307" s="22"/>
      <c r="D307" s="22"/>
      <c r="E307" s="28"/>
      <c r="F307" s="28"/>
      <c r="G307" s="28"/>
    </row>
    <row r="308" spans="1:7" x14ac:dyDescent="0.3">
      <c r="A308" s="22"/>
      <c r="B308" s="39"/>
      <c r="C308" s="22"/>
      <c r="D308" s="22"/>
      <c r="E308" s="28"/>
      <c r="F308" s="28"/>
      <c r="G308" s="28"/>
    </row>
    <row r="309" spans="1:7" x14ac:dyDescent="0.3">
      <c r="A309" s="22"/>
      <c r="B309" s="39"/>
      <c r="C309" s="22"/>
      <c r="D309" s="22"/>
      <c r="E309" s="28"/>
      <c r="F309" s="28"/>
      <c r="G309" s="28"/>
    </row>
    <row r="310" spans="1:7" x14ac:dyDescent="0.3">
      <c r="A310" s="22"/>
      <c r="B310" s="39"/>
      <c r="C310" s="22"/>
      <c r="D310" s="22"/>
      <c r="E310" s="28"/>
      <c r="F310" s="28"/>
      <c r="G310" s="28"/>
    </row>
    <row r="311" spans="1:7" x14ac:dyDescent="0.3">
      <c r="A311" s="22"/>
      <c r="B311" s="39"/>
      <c r="C311" s="22"/>
      <c r="D311" s="22"/>
      <c r="E311" s="28"/>
      <c r="F311" s="28"/>
      <c r="G311" s="28"/>
    </row>
    <row r="312" spans="1:7" x14ac:dyDescent="0.3">
      <c r="A312" s="22"/>
      <c r="B312" s="39"/>
      <c r="C312" s="22"/>
      <c r="D312" s="22"/>
      <c r="E312" s="28"/>
      <c r="F312" s="28"/>
      <c r="G312" s="28"/>
    </row>
    <row r="313" spans="1:7" x14ac:dyDescent="0.3">
      <c r="A313" s="22"/>
      <c r="B313" s="39"/>
      <c r="C313" s="22"/>
      <c r="D313" s="22"/>
      <c r="E313" s="28"/>
      <c r="F313" s="28"/>
      <c r="G313" s="28"/>
    </row>
    <row r="314" spans="1:7" x14ac:dyDescent="0.3">
      <c r="A314" s="41"/>
      <c r="B314" s="41"/>
      <c r="C314" s="41"/>
      <c r="D314" s="41"/>
      <c r="E314" s="41"/>
      <c r="F314" s="41"/>
      <c r="G314" s="41"/>
    </row>
    <row r="315" spans="1:7" x14ac:dyDescent="0.3">
      <c r="A315" s="22"/>
      <c r="B315" s="39"/>
      <c r="C315" s="22"/>
      <c r="D315" s="22"/>
      <c r="E315" s="28"/>
      <c r="F315" s="28"/>
      <c r="G315" s="28"/>
    </row>
    <row r="316" spans="1:7" x14ac:dyDescent="0.3">
      <c r="A316" s="22"/>
      <c r="B316" s="116"/>
      <c r="C316" s="22"/>
      <c r="D316" s="22"/>
      <c r="E316" s="28"/>
      <c r="F316" s="28"/>
      <c r="G316" s="28"/>
    </row>
    <row r="317" spans="1:7" x14ac:dyDescent="0.3">
      <c r="A317" s="22"/>
      <c r="B317" s="39"/>
      <c r="C317" s="22"/>
      <c r="D317" s="22"/>
      <c r="E317" s="28"/>
      <c r="F317" s="28"/>
      <c r="G317" s="28"/>
    </row>
    <row r="318" spans="1:7" x14ac:dyDescent="0.3">
      <c r="A318" s="22"/>
      <c r="B318" s="39"/>
      <c r="C318" s="22"/>
      <c r="D318" s="22"/>
      <c r="E318" s="28"/>
      <c r="F318" s="28"/>
      <c r="G318" s="28"/>
    </row>
    <row r="319" spans="1:7" x14ac:dyDescent="0.3">
      <c r="A319" s="22"/>
      <c r="B319" s="39"/>
      <c r="C319" s="22"/>
      <c r="D319" s="22"/>
      <c r="E319" s="28"/>
      <c r="F319" s="28"/>
      <c r="G319" s="28"/>
    </row>
    <row r="320" spans="1:7" x14ac:dyDescent="0.3">
      <c r="A320" s="22"/>
      <c r="B320" s="39"/>
      <c r="C320" s="22"/>
      <c r="D320" s="22"/>
      <c r="E320" s="28"/>
      <c r="F320" s="28"/>
      <c r="G320" s="28"/>
    </row>
    <row r="321" spans="1:7" x14ac:dyDescent="0.3">
      <c r="A321" s="22"/>
      <c r="B321" s="39"/>
      <c r="C321" s="22"/>
      <c r="D321" s="22"/>
      <c r="E321" s="28"/>
      <c r="F321" s="28"/>
      <c r="G321" s="28"/>
    </row>
    <row r="322" spans="1:7" x14ac:dyDescent="0.3">
      <c r="A322" s="22"/>
      <c r="B322" s="39"/>
      <c r="C322" s="22"/>
      <c r="D322" s="22"/>
      <c r="E322" s="28"/>
      <c r="F322" s="28"/>
      <c r="G322" s="28"/>
    </row>
    <row r="323" spans="1:7" x14ac:dyDescent="0.3">
      <c r="A323" s="22"/>
      <c r="B323" s="39"/>
      <c r="C323" s="22"/>
      <c r="D323" s="22"/>
      <c r="E323" s="28"/>
      <c r="F323" s="28"/>
      <c r="G323" s="28"/>
    </row>
    <row r="324" spans="1:7" x14ac:dyDescent="0.3">
      <c r="A324" s="41"/>
      <c r="B324" s="41"/>
      <c r="C324" s="41"/>
      <c r="D324" s="41"/>
      <c r="E324" s="41"/>
      <c r="F324" s="41"/>
      <c r="G324" s="41"/>
    </row>
    <row r="325" spans="1:7" x14ac:dyDescent="0.3">
      <c r="A325" s="22"/>
      <c r="B325" s="39"/>
      <c r="C325" s="22"/>
      <c r="D325" s="22"/>
      <c r="E325" s="28"/>
      <c r="F325" s="28"/>
      <c r="G325" s="28"/>
    </row>
    <row r="326" spans="1:7" x14ac:dyDescent="0.3">
      <c r="A326" s="22"/>
      <c r="B326" s="116"/>
      <c r="C326" s="22"/>
      <c r="D326" s="22"/>
      <c r="E326" s="28"/>
      <c r="F326" s="28"/>
      <c r="G326" s="28"/>
    </row>
    <row r="327" spans="1:7" x14ac:dyDescent="0.3">
      <c r="A327" s="22"/>
      <c r="B327" s="39"/>
      <c r="C327" s="22"/>
      <c r="D327" s="22"/>
      <c r="E327" s="28"/>
      <c r="F327" s="28"/>
      <c r="G327" s="28"/>
    </row>
    <row r="328" spans="1:7" x14ac:dyDescent="0.3">
      <c r="A328" s="22"/>
      <c r="B328" s="22"/>
      <c r="C328" s="22"/>
      <c r="D328" s="22"/>
      <c r="E328" s="28"/>
      <c r="F328" s="28"/>
      <c r="G328" s="28"/>
    </row>
    <row r="329" spans="1:7" x14ac:dyDescent="0.3">
      <c r="A329" s="22"/>
      <c r="B329" s="39"/>
      <c r="C329" s="22"/>
      <c r="D329" s="22"/>
      <c r="E329" s="28"/>
      <c r="F329" s="28"/>
      <c r="G329" s="28"/>
    </row>
    <row r="330" spans="1:7" x14ac:dyDescent="0.3">
      <c r="A330" s="22"/>
      <c r="B330" s="22"/>
      <c r="C330" s="115"/>
      <c r="D330" s="22"/>
      <c r="E330" s="20"/>
      <c r="F330" s="20"/>
      <c r="G330" s="20"/>
    </row>
    <row r="331" spans="1:7" x14ac:dyDescent="0.3">
      <c r="A331" s="22"/>
      <c r="B331" s="22"/>
      <c r="C331" s="115"/>
      <c r="D331" s="22"/>
      <c r="E331" s="20"/>
      <c r="F331" s="20"/>
      <c r="G331" s="20"/>
    </row>
    <row r="332" spans="1:7" x14ac:dyDescent="0.3">
      <c r="A332" s="22"/>
      <c r="B332" s="22"/>
      <c r="C332" s="115"/>
      <c r="D332" s="22"/>
      <c r="E332" s="20"/>
      <c r="F332" s="20"/>
      <c r="G332" s="20"/>
    </row>
    <row r="333" spans="1:7" x14ac:dyDescent="0.3">
      <c r="A333" s="22"/>
      <c r="B333" s="22"/>
      <c r="C333" s="115"/>
      <c r="D333" s="22"/>
      <c r="E333" s="20"/>
      <c r="F333" s="20"/>
      <c r="G333" s="20"/>
    </row>
    <row r="334" spans="1:7" x14ac:dyDescent="0.3">
      <c r="A334" s="22"/>
      <c r="B334" s="22"/>
      <c r="C334" s="115"/>
      <c r="D334" s="22"/>
      <c r="E334" s="20"/>
      <c r="F334" s="20"/>
      <c r="G334" s="20"/>
    </row>
    <row r="335" spans="1:7" x14ac:dyDescent="0.3">
      <c r="A335" s="22"/>
      <c r="B335" s="22"/>
      <c r="C335" s="115"/>
      <c r="D335" s="22"/>
      <c r="E335" s="20"/>
      <c r="F335" s="20"/>
      <c r="G335" s="20"/>
    </row>
    <row r="336" spans="1:7" x14ac:dyDescent="0.3">
      <c r="A336" s="22"/>
      <c r="B336" s="22"/>
      <c r="C336" s="115"/>
      <c r="D336" s="22"/>
      <c r="E336" s="20"/>
      <c r="F336" s="20"/>
      <c r="G336" s="20"/>
    </row>
    <row r="337" spans="1:7" x14ac:dyDescent="0.3">
      <c r="A337" s="22"/>
      <c r="B337" s="22"/>
      <c r="C337" s="115"/>
      <c r="D337" s="22"/>
      <c r="E337" s="20"/>
      <c r="F337" s="20"/>
      <c r="G337" s="20"/>
    </row>
    <row r="338" spans="1:7" x14ac:dyDescent="0.3">
      <c r="A338" s="22"/>
      <c r="B338" s="22"/>
      <c r="C338" s="115"/>
      <c r="D338" s="22"/>
      <c r="E338" s="20"/>
      <c r="F338" s="20"/>
      <c r="G338" s="20"/>
    </row>
    <row r="339" spans="1:7" x14ac:dyDescent="0.3">
      <c r="A339" s="22"/>
      <c r="B339" s="22"/>
      <c r="C339" s="115"/>
      <c r="D339" s="22"/>
      <c r="E339" s="20"/>
      <c r="F339" s="20"/>
      <c r="G339" s="20"/>
    </row>
    <row r="340" spans="1:7" x14ac:dyDescent="0.3">
      <c r="A340" s="22"/>
      <c r="B340" s="22"/>
      <c r="C340" s="115"/>
      <c r="D340" s="22"/>
      <c r="E340" s="20"/>
      <c r="F340" s="20"/>
      <c r="G340" s="20"/>
    </row>
    <row r="341" spans="1:7" x14ac:dyDescent="0.3">
      <c r="A341" s="22"/>
      <c r="B341" s="22"/>
      <c r="C341" s="115"/>
      <c r="D341" s="22"/>
      <c r="E341" s="20"/>
      <c r="F341" s="20"/>
      <c r="G341" s="20"/>
    </row>
    <row r="342" spans="1:7" x14ac:dyDescent="0.3">
      <c r="A342" s="22"/>
      <c r="B342" s="22"/>
      <c r="C342" s="115"/>
      <c r="D342" s="22"/>
      <c r="E342" s="20"/>
      <c r="F342" s="20"/>
      <c r="G342" s="20"/>
    </row>
    <row r="343" spans="1:7" x14ac:dyDescent="0.3">
      <c r="A343" s="22"/>
      <c r="B343" s="22"/>
      <c r="C343" s="115"/>
      <c r="D343" s="22"/>
      <c r="E343" s="20"/>
      <c r="F343" s="20"/>
      <c r="G343" s="20"/>
    </row>
    <row r="344" spans="1:7" x14ac:dyDescent="0.3">
      <c r="A344" s="22"/>
      <c r="B344" s="22"/>
      <c r="C344" s="115"/>
      <c r="D344" s="22"/>
      <c r="E344" s="20"/>
      <c r="F344" s="20"/>
      <c r="G344" s="20"/>
    </row>
    <row r="345" spans="1:7" x14ac:dyDescent="0.3">
      <c r="A345" s="22"/>
      <c r="B345" s="22"/>
      <c r="C345" s="115"/>
      <c r="D345" s="22"/>
      <c r="E345" s="20"/>
      <c r="F345" s="20"/>
      <c r="G345" s="20"/>
    </row>
    <row r="346" spans="1:7" x14ac:dyDescent="0.3">
      <c r="A346" s="22"/>
      <c r="B346" s="22"/>
      <c r="C346" s="115"/>
      <c r="D346" s="22"/>
      <c r="E346" s="20"/>
      <c r="F346" s="20"/>
      <c r="G346" s="20"/>
    </row>
    <row r="347" spans="1:7" x14ac:dyDescent="0.3">
      <c r="A347" s="22"/>
      <c r="B347" s="22"/>
      <c r="C347" s="115"/>
      <c r="D347" s="22"/>
      <c r="E347" s="20"/>
      <c r="F347" s="20"/>
      <c r="G347" s="20"/>
    </row>
    <row r="348" spans="1:7" x14ac:dyDescent="0.3">
      <c r="A348" s="22"/>
      <c r="B348" s="22"/>
      <c r="C348" s="115"/>
      <c r="D348" s="22"/>
      <c r="E348" s="20"/>
      <c r="F348" s="20"/>
      <c r="G348" s="20"/>
    </row>
    <row r="349" spans="1:7" x14ac:dyDescent="0.3">
      <c r="A349" s="22"/>
      <c r="B349" s="22"/>
      <c r="C349" s="115"/>
      <c r="D349" s="22"/>
      <c r="E349" s="20"/>
      <c r="F349" s="20"/>
      <c r="G349" s="20"/>
    </row>
    <row r="350" spans="1:7" x14ac:dyDescent="0.3">
      <c r="A350" s="22"/>
      <c r="B350" s="22"/>
      <c r="C350" s="115"/>
      <c r="D350" s="22"/>
      <c r="E350" s="20"/>
      <c r="F350" s="20"/>
      <c r="G350" s="20"/>
    </row>
    <row r="351" spans="1:7" x14ac:dyDescent="0.3">
      <c r="A351" s="22"/>
      <c r="B351" s="22"/>
      <c r="C351" s="115"/>
      <c r="D351" s="22"/>
      <c r="E351" s="20"/>
      <c r="F351" s="20"/>
      <c r="G351" s="20"/>
    </row>
    <row r="352" spans="1:7" x14ac:dyDescent="0.3">
      <c r="A352" s="22"/>
      <c r="B352" s="22"/>
      <c r="C352" s="115"/>
      <c r="D352" s="22"/>
      <c r="E352" s="20"/>
      <c r="F352" s="20"/>
      <c r="G352" s="20"/>
    </row>
    <row r="353" spans="1:7" x14ac:dyDescent="0.3">
      <c r="A353" s="22"/>
      <c r="B353" s="22"/>
      <c r="C353" s="115"/>
      <c r="D353" s="22"/>
      <c r="E353" s="20"/>
      <c r="F353" s="20"/>
      <c r="G353" s="20"/>
    </row>
    <row r="354" spans="1:7" x14ac:dyDescent="0.3">
      <c r="A354" s="22"/>
      <c r="B354" s="22"/>
      <c r="C354" s="115"/>
      <c r="D354" s="22"/>
      <c r="E354" s="20"/>
      <c r="F354" s="20"/>
      <c r="G354" s="20"/>
    </row>
    <row r="355" spans="1:7" x14ac:dyDescent="0.3">
      <c r="A355" s="22"/>
      <c r="B355" s="22"/>
      <c r="C355" s="115"/>
      <c r="D355" s="22"/>
      <c r="E355" s="20"/>
      <c r="F355" s="20"/>
      <c r="G355" s="20"/>
    </row>
    <row r="356" spans="1:7" x14ac:dyDescent="0.3">
      <c r="A356" s="22"/>
      <c r="B356" s="22"/>
      <c r="C356" s="115"/>
      <c r="D356" s="22"/>
      <c r="E356" s="20"/>
      <c r="F356" s="20"/>
      <c r="G356" s="20"/>
    </row>
    <row r="357" spans="1:7" x14ac:dyDescent="0.3">
      <c r="A357" s="22"/>
      <c r="B357" s="22"/>
      <c r="C357" s="115"/>
      <c r="D357" s="22"/>
      <c r="E357" s="20"/>
      <c r="F357" s="20"/>
      <c r="G357" s="20"/>
    </row>
    <row r="358" spans="1:7" x14ac:dyDescent="0.3">
      <c r="A358" s="22"/>
      <c r="B358" s="22"/>
      <c r="C358" s="115"/>
      <c r="D358" s="22"/>
      <c r="E358" s="20"/>
      <c r="F358" s="20"/>
      <c r="G358" s="20"/>
    </row>
    <row r="359" spans="1:7" x14ac:dyDescent="0.3">
      <c r="A359" s="22"/>
      <c r="B359" s="22"/>
      <c r="C359" s="115"/>
      <c r="D359" s="22"/>
      <c r="E359" s="20"/>
      <c r="F359" s="20"/>
      <c r="G359" s="20"/>
    </row>
    <row r="360" spans="1:7" x14ac:dyDescent="0.3">
      <c r="A360" s="22"/>
      <c r="B360" s="22"/>
      <c r="C360" s="115"/>
      <c r="D360" s="22"/>
      <c r="E360" s="20"/>
      <c r="F360" s="20"/>
      <c r="G360" s="20"/>
    </row>
    <row r="361" spans="1:7" x14ac:dyDescent="0.3">
      <c r="A361" s="22"/>
      <c r="B361" s="22"/>
      <c r="C361" s="115"/>
      <c r="D361" s="22"/>
      <c r="E361" s="20"/>
      <c r="F361" s="20"/>
      <c r="G361" s="20"/>
    </row>
    <row r="362" spans="1:7" x14ac:dyDescent="0.3">
      <c r="A362" s="22"/>
      <c r="B362" s="22"/>
      <c r="C362" s="115"/>
      <c r="D362" s="22"/>
      <c r="E362" s="20"/>
      <c r="F362" s="20"/>
      <c r="G362" s="20"/>
    </row>
    <row r="363" spans="1:7" x14ac:dyDescent="0.3">
      <c r="A363" s="22"/>
      <c r="B363" s="22"/>
      <c r="C363" s="115"/>
      <c r="D363" s="22"/>
      <c r="E363" s="20"/>
      <c r="F363" s="20"/>
      <c r="G363" s="20"/>
    </row>
    <row r="364" spans="1:7" x14ac:dyDescent="0.3">
      <c r="A364" s="22"/>
      <c r="B364" s="22"/>
      <c r="C364" s="115"/>
      <c r="D364" s="22"/>
      <c r="E364" s="20"/>
      <c r="F364" s="20"/>
      <c r="G364" s="20"/>
    </row>
    <row r="365" spans="1:7" x14ac:dyDescent="0.3">
      <c r="A365" s="22"/>
      <c r="B365" s="22"/>
      <c r="C365" s="115"/>
      <c r="D365" s="22"/>
      <c r="E365" s="20"/>
      <c r="F365" s="20"/>
      <c r="G365" s="20"/>
    </row>
    <row r="366" spans="1:7" x14ac:dyDescent="0.3">
      <c r="A366" s="22"/>
      <c r="B366" s="22"/>
      <c r="C366" s="115"/>
      <c r="D366" s="22"/>
      <c r="E366" s="20"/>
      <c r="F366" s="20"/>
      <c r="G366" s="20"/>
    </row>
    <row r="367" spans="1:7" x14ac:dyDescent="0.3">
      <c r="A367" s="22"/>
      <c r="B367" s="22"/>
      <c r="C367" s="115"/>
      <c r="D367" s="22"/>
      <c r="E367" s="20"/>
      <c r="F367" s="20"/>
      <c r="G367" s="20"/>
    </row>
    <row r="368" spans="1:7" x14ac:dyDescent="0.3">
      <c r="A368" s="22"/>
      <c r="B368" s="22"/>
      <c r="C368" s="115"/>
      <c r="D368" s="22"/>
      <c r="E368" s="20"/>
      <c r="F368" s="20"/>
      <c r="G368" s="20"/>
    </row>
    <row r="369" spans="1:7" x14ac:dyDescent="0.3">
      <c r="A369" s="22"/>
      <c r="B369" s="22"/>
      <c r="C369" s="115"/>
      <c r="D369" s="22"/>
      <c r="E369" s="20"/>
      <c r="F369" s="20"/>
      <c r="G369" s="20"/>
    </row>
    <row r="370" spans="1:7" x14ac:dyDescent="0.3">
      <c r="A370" s="22"/>
      <c r="B370" s="22"/>
      <c r="C370" s="115"/>
      <c r="D370" s="22"/>
      <c r="E370" s="20"/>
      <c r="F370" s="20"/>
      <c r="G370" s="20"/>
    </row>
    <row r="371" spans="1:7" x14ac:dyDescent="0.3">
      <c r="A371" s="22"/>
      <c r="B371" s="22"/>
      <c r="C371" s="115"/>
      <c r="D371" s="22"/>
      <c r="E371" s="20"/>
      <c r="F371" s="20"/>
      <c r="G371" s="20"/>
    </row>
    <row r="372" spans="1:7" x14ac:dyDescent="0.3">
      <c r="A372" s="22"/>
      <c r="B372" s="22"/>
      <c r="C372" s="115"/>
      <c r="D372" s="22"/>
      <c r="E372" s="20"/>
      <c r="F372" s="20"/>
      <c r="G372" s="20"/>
    </row>
    <row r="373" spans="1:7" x14ac:dyDescent="0.3">
      <c r="A373" s="22"/>
      <c r="B373" s="22"/>
      <c r="C373" s="115"/>
      <c r="D373" s="22"/>
      <c r="E373" s="20"/>
      <c r="F373" s="20"/>
      <c r="G373" s="20"/>
    </row>
    <row r="374" spans="1:7" x14ac:dyDescent="0.3">
      <c r="A374" s="22"/>
      <c r="B374" s="22"/>
      <c r="C374" s="115"/>
      <c r="D374" s="22"/>
      <c r="E374" s="20"/>
      <c r="F374" s="20"/>
      <c r="G374" s="20"/>
    </row>
    <row r="375" spans="1:7" x14ac:dyDescent="0.3">
      <c r="A375" s="22"/>
      <c r="B375" s="22"/>
      <c r="C375" s="115"/>
      <c r="D375" s="22"/>
      <c r="E375" s="20"/>
      <c r="F375" s="20"/>
      <c r="G375" s="20"/>
    </row>
    <row r="376" spans="1:7" x14ac:dyDescent="0.3">
      <c r="A376" s="22"/>
      <c r="B376" s="22"/>
      <c r="C376" s="115"/>
      <c r="D376" s="22"/>
      <c r="E376" s="20"/>
      <c r="F376" s="20"/>
      <c r="G376" s="20"/>
    </row>
    <row r="377" spans="1:7" x14ac:dyDescent="0.3">
      <c r="A377" s="22"/>
      <c r="B377" s="22"/>
      <c r="C377" s="115"/>
      <c r="D377" s="22"/>
      <c r="E377" s="20"/>
      <c r="F377" s="20"/>
      <c r="G377" s="20"/>
    </row>
    <row r="378" spans="1:7" x14ac:dyDescent="0.3">
      <c r="A378" s="22"/>
      <c r="B378" s="22"/>
      <c r="C378" s="115"/>
      <c r="D378" s="22"/>
      <c r="E378" s="20"/>
      <c r="F378" s="20"/>
      <c r="G378" s="20"/>
    </row>
    <row r="379" spans="1:7" x14ac:dyDescent="0.3">
      <c r="A379" s="22"/>
      <c r="B379" s="22"/>
      <c r="C379" s="115"/>
      <c r="D379" s="22"/>
      <c r="E379" s="20"/>
      <c r="F379" s="20"/>
      <c r="G379" s="20"/>
    </row>
    <row r="380" spans="1:7" ht="18" x14ac:dyDescent="0.3">
      <c r="A380" s="89"/>
      <c r="B380" s="114"/>
      <c r="C380" s="89"/>
      <c r="D380" s="89"/>
      <c r="E380" s="89"/>
      <c r="F380" s="89"/>
      <c r="G380" s="89"/>
    </row>
    <row r="381" spans="1:7" x14ac:dyDescent="0.3">
      <c r="A381" s="41"/>
      <c r="B381" s="41"/>
      <c r="C381" s="41"/>
      <c r="D381" s="41"/>
      <c r="E381" s="41"/>
      <c r="F381" s="41"/>
      <c r="G381" s="41"/>
    </row>
    <row r="382" spans="1:7" x14ac:dyDescent="0.3">
      <c r="A382" s="22"/>
      <c r="B382" s="22"/>
      <c r="C382" s="96"/>
      <c r="D382" s="36"/>
      <c r="E382" s="36"/>
      <c r="F382" s="54"/>
      <c r="G382" s="54"/>
    </row>
    <row r="383" spans="1:7" x14ac:dyDescent="0.3">
      <c r="A383" s="36"/>
      <c r="B383" s="22"/>
      <c r="C383" s="22"/>
      <c r="D383" s="36"/>
      <c r="E383" s="36"/>
      <c r="F383" s="54"/>
      <c r="G383" s="54"/>
    </row>
    <row r="384" spans="1:7" x14ac:dyDescent="0.3">
      <c r="A384" s="22"/>
      <c r="B384" s="22"/>
      <c r="C384" s="22"/>
      <c r="D384" s="36"/>
      <c r="E384" s="36"/>
      <c r="F384" s="54"/>
      <c r="G384" s="54"/>
    </row>
    <row r="385" spans="1:7" x14ac:dyDescent="0.3">
      <c r="A385" s="22"/>
      <c r="B385" s="39"/>
      <c r="C385" s="96"/>
      <c r="D385" s="96"/>
      <c r="E385" s="36"/>
      <c r="F385" s="102"/>
      <c r="G385" s="102"/>
    </row>
    <row r="386" spans="1:7" x14ac:dyDescent="0.3">
      <c r="A386" s="22"/>
      <c r="B386" s="39"/>
      <c r="C386" s="96"/>
      <c r="D386" s="96"/>
      <c r="E386" s="36"/>
      <c r="F386" s="102"/>
      <c r="G386" s="102"/>
    </row>
    <row r="387" spans="1:7" x14ac:dyDescent="0.3">
      <c r="A387" s="22"/>
      <c r="B387" s="39"/>
      <c r="C387" s="96"/>
      <c r="D387" s="96"/>
      <c r="E387" s="36"/>
      <c r="F387" s="102"/>
      <c r="G387" s="102"/>
    </row>
    <row r="388" spans="1:7" x14ac:dyDescent="0.3">
      <c r="A388" s="22"/>
      <c r="B388" s="39"/>
      <c r="C388" s="96"/>
      <c r="D388" s="96"/>
      <c r="E388" s="36"/>
      <c r="F388" s="102"/>
      <c r="G388" s="102"/>
    </row>
    <row r="389" spans="1:7" x14ac:dyDescent="0.3">
      <c r="A389" s="22"/>
      <c r="B389" s="39"/>
      <c r="C389" s="96"/>
      <c r="D389" s="96"/>
      <c r="E389" s="36"/>
      <c r="F389" s="102"/>
      <c r="G389" s="102"/>
    </row>
    <row r="390" spans="1:7" x14ac:dyDescent="0.3">
      <c r="A390" s="22"/>
      <c r="B390" s="39"/>
      <c r="C390" s="96"/>
      <c r="D390" s="96"/>
      <c r="E390" s="36"/>
      <c r="F390" s="102"/>
      <c r="G390" s="102"/>
    </row>
    <row r="391" spans="1:7" x14ac:dyDescent="0.3">
      <c r="A391" s="22"/>
      <c r="B391" s="39"/>
      <c r="C391" s="96"/>
      <c r="D391" s="96"/>
      <c r="E391" s="36"/>
      <c r="F391" s="102"/>
      <c r="G391" s="102"/>
    </row>
    <row r="392" spans="1:7" x14ac:dyDescent="0.3">
      <c r="A392" s="22"/>
      <c r="B392" s="39"/>
      <c r="C392" s="96"/>
      <c r="D392" s="97"/>
      <c r="E392" s="36"/>
      <c r="F392" s="102"/>
      <c r="G392" s="102"/>
    </row>
    <row r="393" spans="1:7" x14ac:dyDescent="0.3">
      <c r="A393" s="22"/>
      <c r="B393" s="39"/>
      <c r="C393" s="96"/>
      <c r="D393" s="97"/>
      <c r="E393" s="36"/>
      <c r="F393" s="102"/>
      <c r="G393" s="102"/>
    </row>
    <row r="394" spans="1:7" x14ac:dyDescent="0.3">
      <c r="A394" s="22"/>
      <c r="B394" s="39"/>
      <c r="C394" s="96"/>
      <c r="D394" s="97"/>
      <c r="E394" s="39"/>
      <c r="F394" s="102"/>
      <c r="G394" s="102"/>
    </row>
    <row r="395" spans="1:7" x14ac:dyDescent="0.3">
      <c r="A395" s="22"/>
      <c r="B395" s="39"/>
      <c r="C395" s="96"/>
      <c r="D395" s="97"/>
      <c r="E395" s="39"/>
      <c r="F395" s="102"/>
      <c r="G395" s="102"/>
    </row>
    <row r="396" spans="1:7" x14ac:dyDescent="0.3">
      <c r="A396" s="22"/>
      <c r="B396" s="39"/>
      <c r="C396" s="96"/>
      <c r="D396" s="97"/>
      <c r="E396" s="39"/>
      <c r="F396" s="102"/>
      <c r="G396" s="102"/>
    </row>
    <row r="397" spans="1:7" x14ac:dyDescent="0.3">
      <c r="A397" s="22"/>
      <c r="B397" s="39"/>
      <c r="C397" s="96"/>
      <c r="D397" s="97"/>
      <c r="E397" s="39"/>
      <c r="F397" s="102"/>
      <c r="G397" s="102"/>
    </row>
    <row r="398" spans="1:7" x14ac:dyDescent="0.3">
      <c r="A398" s="22"/>
      <c r="B398" s="39"/>
      <c r="C398" s="96"/>
      <c r="D398" s="97"/>
      <c r="E398" s="39"/>
      <c r="F398" s="102"/>
      <c r="G398" s="102"/>
    </row>
    <row r="399" spans="1:7" x14ac:dyDescent="0.3">
      <c r="A399" s="22"/>
      <c r="B399" s="39"/>
      <c r="C399" s="96"/>
      <c r="D399" s="97"/>
      <c r="E399" s="39"/>
      <c r="F399" s="102"/>
      <c r="G399" s="102"/>
    </row>
    <row r="400" spans="1:7" x14ac:dyDescent="0.3">
      <c r="A400" s="22"/>
      <c r="B400" s="39"/>
      <c r="C400" s="96"/>
      <c r="D400" s="97"/>
      <c r="E400" s="22"/>
      <c r="F400" s="102"/>
      <c r="G400" s="102"/>
    </row>
    <row r="401" spans="1:7" x14ac:dyDescent="0.3">
      <c r="A401" s="22"/>
      <c r="B401" s="39"/>
      <c r="C401" s="96"/>
      <c r="D401" s="97"/>
      <c r="E401" s="136"/>
      <c r="F401" s="102"/>
      <c r="G401" s="102"/>
    </row>
    <row r="402" spans="1:7" x14ac:dyDescent="0.3">
      <c r="A402" s="22"/>
      <c r="B402" s="39"/>
      <c r="C402" s="96"/>
      <c r="D402" s="97"/>
      <c r="E402" s="136"/>
      <c r="F402" s="102"/>
      <c r="G402" s="102"/>
    </row>
    <row r="403" spans="1:7" x14ac:dyDescent="0.3">
      <c r="A403" s="22"/>
      <c r="B403" s="39"/>
      <c r="C403" s="96"/>
      <c r="D403" s="97"/>
      <c r="E403" s="136"/>
      <c r="F403" s="102"/>
      <c r="G403" s="102"/>
    </row>
    <row r="404" spans="1:7" x14ac:dyDescent="0.3">
      <c r="A404" s="22"/>
      <c r="B404" s="39"/>
      <c r="C404" s="96"/>
      <c r="D404" s="97"/>
      <c r="E404" s="136"/>
      <c r="F404" s="102"/>
      <c r="G404" s="102"/>
    </row>
    <row r="405" spans="1:7" x14ac:dyDescent="0.3">
      <c r="A405" s="22"/>
      <c r="B405" s="39"/>
      <c r="C405" s="96"/>
      <c r="D405" s="97"/>
      <c r="E405" s="136"/>
      <c r="F405" s="102"/>
      <c r="G405" s="102"/>
    </row>
    <row r="406" spans="1:7" x14ac:dyDescent="0.3">
      <c r="A406" s="22"/>
      <c r="B406" s="39"/>
      <c r="C406" s="96"/>
      <c r="D406" s="97"/>
      <c r="E406" s="136"/>
      <c r="F406" s="102"/>
      <c r="G406" s="102"/>
    </row>
    <row r="407" spans="1:7" x14ac:dyDescent="0.3">
      <c r="A407" s="22"/>
      <c r="B407" s="39"/>
      <c r="C407" s="96"/>
      <c r="D407" s="97"/>
      <c r="E407" s="136"/>
      <c r="F407" s="102"/>
      <c r="G407" s="102"/>
    </row>
    <row r="408" spans="1:7" x14ac:dyDescent="0.3">
      <c r="A408" s="22"/>
      <c r="B408" s="39"/>
      <c r="C408" s="96"/>
      <c r="D408" s="97"/>
      <c r="E408" s="136"/>
      <c r="F408" s="102"/>
      <c r="G408" s="102"/>
    </row>
    <row r="409" spans="1:7" x14ac:dyDescent="0.3">
      <c r="A409" s="22"/>
      <c r="B409" s="48"/>
      <c r="C409" s="98"/>
      <c r="D409" s="46"/>
      <c r="E409" s="136"/>
      <c r="F409" s="137"/>
      <c r="G409" s="137"/>
    </row>
    <row r="410" spans="1:7" x14ac:dyDescent="0.3">
      <c r="A410" s="41"/>
      <c r="B410" s="41"/>
      <c r="C410" s="41"/>
      <c r="D410" s="41"/>
      <c r="E410" s="41"/>
      <c r="F410" s="41"/>
      <c r="G410" s="41"/>
    </row>
    <row r="411" spans="1:7" x14ac:dyDescent="0.3">
      <c r="A411" s="22"/>
      <c r="B411" s="22"/>
      <c r="C411" s="115"/>
      <c r="D411" s="22"/>
      <c r="E411" s="22"/>
      <c r="F411" s="22"/>
      <c r="G411" s="22"/>
    </row>
    <row r="412" spans="1:7" x14ac:dyDescent="0.3">
      <c r="A412" s="22"/>
      <c r="B412" s="22"/>
      <c r="C412" s="22"/>
      <c r="D412" s="22"/>
      <c r="E412" s="22"/>
      <c r="F412" s="22"/>
      <c r="G412" s="22"/>
    </row>
    <row r="413" spans="1:7" x14ac:dyDescent="0.3">
      <c r="A413" s="22"/>
      <c r="B413" s="39"/>
      <c r="C413" s="22"/>
      <c r="D413" s="22"/>
      <c r="E413" s="22"/>
      <c r="F413" s="22"/>
      <c r="G413" s="22"/>
    </row>
    <row r="414" spans="1:7" x14ac:dyDescent="0.3">
      <c r="A414" s="22"/>
      <c r="B414" s="22"/>
      <c r="C414" s="96"/>
      <c r="D414" s="97"/>
      <c r="E414" s="22"/>
      <c r="F414" s="102"/>
      <c r="G414" s="102"/>
    </row>
    <row r="415" spans="1:7" x14ac:dyDescent="0.3">
      <c r="A415" s="22"/>
      <c r="B415" s="22"/>
      <c r="C415" s="96"/>
      <c r="D415" s="97"/>
      <c r="E415" s="22"/>
      <c r="F415" s="102"/>
      <c r="G415" s="102"/>
    </row>
    <row r="416" spans="1:7" x14ac:dyDescent="0.3">
      <c r="A416" s="22"/>
      <c r="B416" s="22"/>
      <c r="C416" s="96"/>
      <c r="D416" s="97"/>
      <c r="E416" s="22"/>
      <c r="F416" s="102"/>
      <c r="G416" s="102"/>
    </row>
    <row r="417" spans="1:7" x14ac:dyDescent="0.3">
      <c r="A417" s="22"/>
      <c r="B417" s="22"/>
      <c r="C417" s="96"/>
      <c r="D417" s="97"/>
      <c r="E417" s="22"/>
      <c r="F417" s="102"/>
      <c r="G417" s="102"/>
    </row>
    <row r="418" spans="1:7" x14ac:dyDescent="0.3">
      <c r="A418" s="22"/>
      <c r="B418" s="22"/>
      <c r="C418" s="96"/>
      <c r="D418" s="97"/>
      <c r="E418" s="22"/>
      <c r="F418" s="102"/>
      <c r="G418" s="102"/>
    </row>
    <row r="419" spans="1:7" x14ac:dyDescent="0.3">
      <c r="A419" s="22"/>
      <c r="B419" s="22"/>
      <c r="C419" s="96"/>
      <c r="D419" s="97"/>
      <c r="E419" s="22"/>
      <c r="F419" s="102"/>
      <c r="G419" s="102"/>
    </row>
    <row r="420" spans="1:7" x14ac:dyDescent="0.3">
      <c r="A420" s="22"/>
      <c r="B420" s="22"/>
      <c r="C420" s="96"/>
      <c r="D420" s="97"/>
      <c r="E420" s="22"/>
      <c r="F420" s="102"/>
      <c r="G420" s="102"/>
    </row>
    <row r="421" spans="1:7" x14ac:dyDescent="0.3">
      <c r="A421" s="22"/>
      <c r="B421" s="22"/>
      <c r="C421" s="96"/>
      <c r="D421" s="97"/>
      <c r="E421" s="22"/>
      <c r="F421" s="102"/>
      <c r="G421" s="102"/>
    </row>
    <row r="422" spans="1:7" x14ac:dyDescent="0.3">
      <c r="A422" s="22"/>
      <c r="B422" s="48"/>
      <c r="C422" s="96"/>
      <c r="D422" s="97"/>
      <c r="E422" s="22"/>
      <c r="F422" s="115"/>
      <c r="G422" s="115"/>
    </row>
    <row r="423" spans="1:7" x14ac:dyDescent="0.3">
      <c r="A423" s="22"/>
      <c r="B423" s="50"/>
      <c r="C423" s="96"/>
      <c r="D423" s="97"/>
      <c r="E423" s="22"/>
      <c r="F423" s="102"/>
      <c r="G423" s="102"/>
    </row>
    <row r="424" spans="1:7" x14ac:dyDescent="0.3">
      <c r="A424" s="22"/>
      <c r="B424" s="50"/>
      <c r="C424" s="96"/>
      <c r="D424" s="97"/>
      <c r="E424" s="22"/>
      <c r="F424" s="102"/>
      <c r="G424" s="102"/>
    </row>
    <row r="425" spans="1:7" x14ac:dyDescent="0.3">
      <c r="A425" s="22"/>
      <c r="B425" s="50"/>
      <c r="C425" s="96"/>
      <c r="D425" s="97"/>
      <c r="E425" s="22"/>
      <c r="F425" s="102"/>
      <c r="G425" s="102"/>
    </row>
    <row r="426" spans="1:7" x14ac:dyDescent="0.3">
      <c r="A426" s="22"/>
      <c r="B426" s="50"/>
      <c r="C426" s="96"/>
      <c r="D426" s="97"/>
      <c r="E426" s="22"/>
      <c r="F426" s="102"/>
      <c r="G426" s="102"/>
    </row>
    <row r="427" spans="1:7" x14ac:dyDescent="0.3">
      <c r="A427" s="22"/>
      <c r="B427" s="50"/>
      <c r="C427" s="96"/>
      <c r="D427" s="97"/>
      <c r="E427" s="22"/>
      <c r="F427" s="102"/>
      <c r="G427" s="102"/>
    </row>
    <row r="428" spans="1:7" x14ac:dyDescent="0.3">
      <c r="A428" s="22"/>
      <c r="B428" s="50"/>
      <c r="C428" s="96"/>
      <c r="D428" s="97"/>
      <c r="E428" s="22"/>
      <c r="F428" s="102"/>
      <c r="G428" s="102"/>
    </row>
    <row r="429" spans="1:7" x14ac:dyDescent="0.3">
      <c r="A429" s="22"/>
      <c r="B429" s="50"/>
      <c r="C429" s="22"/>
      <c r="D429" s="22"/>
      <c r="E429" s="22"/>
      <c r="F429" s="47"/>
      <c r="G429" s="47"/>
    </row>
    <row r="430" spans="1:7" x14ac:dyDescent="0.3">
      <c r="A430" s="22"/>
      <c r="B430" s="50"/>
      <c r="C430" s="22"/>
      <c r="D430" s="22"/>
      <c r="E430" s="22"/>
      <c r="F430" s="47"/>
      <c r="G430" s="47"/>
    </row>
    <row r="431" spans="1:7" x14ac:dyDescent="0.3">
      <c r="A431" s="22"/>
      <c r="B431" s="50"/>
      <c r="C431" s="22"/>
      <c r="D431" s="22"/>
      <c r="E431" s="22"/>
      <c r="F431" s="136"/>
      <c r="G431" s="136"/>
    </row>
    <row r="432" spans="1:7" x14ac:dyDescent="0.3">
      <c r="A432" s="41"/>
      <c r="B432" s="41"/>
      <c r="C432" s="41"/>
      <c r="D432" s="41"/>
      <c r="E432" s="41"/>
      <c r="F432" s="41"/>
      <c r="G432" s="41"/>
    </row>
    <row r="433" spans="1:7" x14ac:dyDescent="0.3">
      <c r="A433" s="22"/>
      <c r="B433" s="22"/>
      <c r="C433" s="115"/>
      <c r="D433" s="22"/>
      <c r="E433" s="22"/>
      <c r="F433" s="22"/>
      <c r="G433" s="22"/>
    </row>
    <row r="434" spans="1:7" x14ac:dyDescent="0.3">
      <c r="A434" s="22"/>
      <c r="B434" s="22"/>
      <c r="C434" s="22"/>
      <c r="D434" s="22"/>
      <c r="E434" s="22"/>
      <c r="F434" s="22"/>
      <c r="G434" s="22"/>
    </row>
    <row r="435" spans="1:7" x14ac:dyDescent="0.3">
      <c r="A435" s="22"/>
      <c r="B435" s="39"/>
      <c r="C435" s="22"/>
      <c r="D435" s="22"/>
      <c r="E435" s="22"/>
      <c r="F435" s="22"/>
      <c r="G435" s="22"/>
    </row>
    <row r="436" spans="1:7" x14ac:dyDescent="0.3">
      <c r="A436" s="22"/>
      <c r="B436" s="22"/>
      <c r="C436" s="96"/>
      <c r="D436" s="97"/>
      <c r="E436" s="22"/>
      <c r="F436" s="102"/>
      <c r="G436" s="102"/>
    </row>
    <row r="437" spans="1:7" x14ac:dyDescent="0.3">
      <c r="A437" s="22"/>
      <c r="B437" s="22"/>
      <c r="C437" s="96"/>
      <c r="D437" s="97"/>
      <c r="E437" s="22"/>
      <c r="F437" s="102"/>
      <c r="G437" s="102"/>
    </row>
    <row r="438" spans="1:7" x14ac:dyDescent="0.3">
      <c r="A438" s="22"/>
      <c r="B438" s="22"/>
      <c r="C438" s="96"/>
      <c r="D438" s="97"/>
      <c r="E438" s="22"/>
      <c r="F438" s="102"/>
      <c r="G438" s="102"/>
    </row>
    <row r="439" spans="1:7" x14ac:dyDescent="0.3">
      <c r="A439" s="22"/>
      <c r="B439" s="22"/>
      <c r="C439" s="96"/>
      <c r="D439" s="97"/>
      <c r="E439" s="22"/>
      <c r="F439" s="102"/>
      <c r="G439" s="102"/>
    </row>
    <row r="440" spans="1:7" x14ac:dyDescent="0.3">
      <c r="A440" s="22"/>
      <c r="B440" s="22"/>
      <c r="C440" s="96"/>
      <c r="D440" s="97"/>
      <c r="E440" s="22"/>
      <c r="F440" s="102"/>
      <c r="G440" s="102"/>
    </row>
    <row r="441" spans="1:7" x14ac:dyDescent="0.3">
      <c r="A441" s="22"/>
      <c r="B441" s="22"/>
      <c r="C441" s="96"/>
      <c r="D441" s="97"/>
      <c r="E441" s="22"/>
      <c r="F441" s="102"/>
      <c r="G441" s="102"/>
    </row>
    <row r="442" spans="1:7" x14ac:dyDescent="0.3">
      <c r="A442" s="22"/>
      <c r="B442" s="22"/>
      <c r="C442" s="96"/>
      <c r="D442" s="97"/>
      <c r="E442" s="22"/>
      <c r="F442" s="102"/>
      <c r="G442" s="102"/>
    </row>
    <row r="443" spans="1:7" x14ac:dyDescent="0.3">
      <c r="A443" s="22"/>
      <c r="B443" s="22"/>
      <c r="C443" s="96"/>
      <c r="D443" s="97"/>
      <c r="E443" s="22"/>
      <c r="F443" s="102"/>
      <c r="G443" s="102"/>
    </row>
    <row r="444" spans="1:7" x14ac:dyDescent="0.3">
      <c r="A444" s="22"/>
      <c r="B444" s="48"/>
      <c r="C444" s="96"/>
      <c r="D444" s="97"/>
      <c r="E444" s="22"/>
      <c r="F444" s="115"/>
      <c r="G444" s="115"/>
    </row>
    <row r="445" spans="1:7" x14ac:dyDescent="0.3">
      <c r="A445" s="22"/>
      <c r="B445" s="50"/>
      <c r="C445" s="96"/>
      <c r="D445" s="97"/>
      <c r="E445" s="22"/>
      <c r="F445" s="102"/>
      <c r="G445" s="102"/>
    </row>
    <row r="446" spans="1:7" x14ac:dyDescent="0.3">
      <c r="A446" s="22"/>
      <c r="B446" s="50"/>
      <c r="C446" s="96"/>
      <c r="D446" s="97"/>
      <c r="E446" s="22"/>
      <c r="F446" s="102"/>
      <c r="G446" s="102"/>
    </row>
    <row r="447" spans="1:7" x14ac:dyDescent="0.3">
      <c r="A447" s="22"/>
      <c r="B447" s="50"/>
      <c r="C447" s="96"/>
      <c r="D447" s="97"/>
      <c r="E447" s="22"/>
      <c r="F447" s="102"/>
      <c r="G447" s="102"/>
    </row>
    <row r="448" spans="1:7" x14ac:dyDescent="0.3">
      <c r="A448" s="22"/>
      <c r="B448" s="50"/>
      <c r="C448" s="96"/>
      <c r="D448" s="97"/>
      <c r="E448" s="22"/>
      <c r="F448" s="102"/>
      <c r="G448" s="102"/>
    </row>
    <row r="449" spans="1:7" x14ac:dyDescent="0.3">
      <c r="A449" s="22"/>
      <c r="B449" s="50"/>
      <c r="C449" s="96"/>
      <c r="D449" s="97"/>
      <c r="E449" s="22"/>
      <c r="F449" s="102"/>
      <c r="G449" s="102"/>
    </row>
    <row r="450" spans="1:7" x14ac:dyDescent="0.3">
      <c r="A450" s="22"/>
      <c r="B450" s="50"/>
      <c r="C450" s="96"/>
      <c r="D450" s="97"/>
      <c r="E450" s="22"/>
      <c r="F450" s="102"/>
      <c r="G450" s="102"/>
    </row>
    <row r="451" spans="1:7" x14ac:dyDescent="0.3">
      <c r="A451" s="22"/>
      <c r="B451" s="50"/>
      <c r="C451" s="22"/>
      <c r="D451" s="22"/>
      <c r="E451" s="22"/>
      <c r="F451" s="102"/>
      <c r="G451" s="102"/>
    </row>
    <row r="452" spans="1:7" x14ac:dyDescent="0.3">
      <c r="A452" s="22"/>
      <c r="B452" s="50"/>
      <c r="C452" s="22"/>
      <c r="D452" s="22"/>
      <c r="E452" s="22"/>
      <c r="F452" s="102"/>
      <c r="G452" s="102"/>
    </row>
    <row r="453" spans="1:7" x14ac:dyDescent="0.3">
      <c r="A453" s="22"/>
      <c r="B453" s="50"/>
      <c r="C453" s="22"/>
      <c r="D453" s="22"/>
      <c r="E453" s="22"/>
      <c r="F453" s="102"/>
      <c r="G453" s="115"/>
    </row>
    <row r="454" spans="1:7" x14ac:dyDescent="0.3">
      <c r="A454" s="41"/>
      <c r="B454" s="41"/>
      <c r="C454" s="41"/>
      <c r="D454" s="41"/>
      <c r="E454" s="41"/>
      <c r="F454" s="41"/>
      <c r="G454" s="41"/>
    </row>
    <row r="455" spans="1:7" x14ac:dyDescent="0.3">
      <c r="A455" s="22"/>
      <c r="B455" s="39"/>
      <c r="C455" s="115"/>
      <c r="D455" s="115"/>
      <c r="E455" s="22"/>
      <c r="F455" s="22"/>
      <c r="G455" s="22"/>
    </row>
    <row r="456" spans="1:7" x14ac:dyDescent="0.3">
      <c r="A456" s="22"/>
      <c r="B456" s="39"/>
      <c r="C456" s="115"/>
      <c r="D456" s="115"/>
      <c r="E456" s="22"/>
      <c r="F456" s="22"/>
      <c r="G456" s="22"/>
    </row>
    <row r="457" spans="1:7" x14ac:dyDescent="0.3">
      <c r="A457" s="22"/>
      <c r="B457" s="39"/>
      <c r="C457" s="115"/>
      <c r="D457" s="115"/>
      <c r="E457" s="22"/>
      <c r="F457" s="22"/>
      <c r="G457" s="22"/>
    </row>
    <row r="458" spans="1:7" x14ac:dyDescent="0.3">
      <c r="A458" s="22"/>
      <c r="B458" s="39"/>
      <c r="C458" s="115"/>
      <c r="D458" s="115"/>
      <c r="E458" s="22"/>
      <c r="F458" s="22"/>
      <c r="G458" s="22"/>
    </row>
    <row r="459" spans="1:7" x14ac:dyDescent="0.3">
      <c r="A459" s="22"/>
      <c r="B459" s="39"/>
      <c r="C459" s="115"/>
      <c r="D459" s="115"/>
      <c r="E459" s="22"/>
      <c r="F459" s="22"/>
      <c r="G459" s="22"/>
    </row>
    <row r="460" spans="1:7" x14ac:dyDescent="0.3">
      <c r="A460" s="22"/>
      <c r="B460" s="39"/>
      <c r="C460" s="115"/>
      <c r="D460" s="115"/>
      <c r="E460" s="22"/>
      <c r="F460" s="22"/>
      <c r="G460" s="22"/>
    </row>
    <row r="461" spans="1:7" x14ac:dyDescent="0.3">
      <c r="A461" s="22"/>
      <c r="B461" s="39"/>
      <c r="C461" s="115"/>
      <c r="D461" s="115"/>
      <c r="E461" s="22"/>
      <c r="F461" s="22"/>
      <c r="G461" s="22"/>
    </row>
    <row r="462" spans="1:7" x14ac:dyDescent="0.3">
      <c r="A462" s="22"/>
      <c r="B462" s="39"/>
      <c r="C462" s="115"/>
      <c r="D462" s="115"/>
      <c r="E462" s="22"/>
      <c r="F462" s="22"/>
      <c r="G462" s="22"/>
    </row>
    <row r="463" spans="1:7" x14ac:dyDescent="0.3">
      <c r="A463" s="22"/>
      <c r="B463" s="39"/>
      <c r="C463" s="115"/>
      <c r="D463" s="115"/>
      <c r="E463" s="22"/>
      <c r="F463" s="22"/>
      <c r="G463" s="22"/>
    </row>
    <row r="464" spans="1:7" x14ac:dyDescent="0.3">
      <c r="A464" s="22"/>
      <c r="B464" s="39"/>
      <c r="C464" s="115"/>
      <c r="D464" s="115"/>
      <c r="E464" s="22"/>
      <c r="F464" s="22"/>
      <c r="G464" s="22"/>
    </row>
    <row r="465" spans="1:7" x14ac:dyDescent="0.3">
      <c r="A465" s="22"/>
      <c r="B465" s="50"/>
      <c r="C465" s="115"/>
      <c r="D465" s="22"/>
      <c r="E465" s="22"/>
      <c r="F465" s="22"/>
      <c r="G465" s="22"/>
    </row>
    <row r="466" spans="1:7" x14ac:dyDescent="0.3">
      <c r="A466" s="22"/>
      <c r="B466" s="50"/>
      <c r="C466" s="115"/>
      <c r="D466" s="22"/>
      <c r="E466" s="22"/>
      <c r="F466" s="22"/>
      <c r="G466" s="22"/>
    </row>
    <row r="467" spans="1:7" x14ac:dyDescent="0.3">
      <c r="A467" s="22"/>
      <c r="B467" s="50"/>
      <c r="C467" s="115"/>
      <c r="D467" s="22"/>
      <c r="E467" s="22"/>
      <c r="F467" s="22"/>
      <c r="G467" s="22"/>
    </row>
    <row r="468" spans="1:7" x14ac:dyDescent="0.3">
      <c r="A468" s="22"/>
      <c r="B468" s="50"/>
      <c r="C468" s="115"/>
      <c r="D468" s="22"/>
      <c r="E468" s="22"/>
      <c r="F468" s="22"/>
      <c r="G468" s="22"/>
    </row>
    <row r="469" spans="1:7" x14ac:dyDescent="0.3">
      <c r="A469" s="22"/>
      <c r="B469" s="50"/>
      <c r="C469" s="115"/>
      <c r="D469" s="22"/>
      <c r="E469" s="22"/>
      <c r="F469" s="22"/>
      <c r="G469" s="22"/>
    </row>
    <row r="470" spans="1:7" x14ac:dyDescent="0.3">
      <c r="A470" s="22"/>
      <c r="B470" s="50"/>
      <c r="C470" s="115"/>
      <c r="D470" s="22"/>
      <c r="E470" s="22"/>
      <c r="F470" s="22"/>
      <c r="G470" s="22"/>
    </row>
    <row r="471" spans="1:7" x14ac:dyDescent="0.3">
      <c r="A471" s="22"/>
      <c r="B471" s="50"/>
      <c r="C471" s="115"/>
      <c r="D471" s="22"/>
      <c r="E471" s="22"/>
      <c r="F471" s="22"/>
      <c r="G471" s="22"/>
    </row>
    <row r="472" spans="1:7" x14ac:dyDescent="0.3">
      <c r="A472" s="22"/>
      <c r="B472" s="50"/>
      <c r="C472" s="115"/>
      <c r="D472" s="22"/>
      <c r="E472" s="22"/>
      <c r="F472" s="22"/>
      <c r="G472" s="22"/>
    </row>
    <row r="473" spans="1:7" x14ac:dyDescent="0.3">
      <c r="A473" s="22"/>
      <c r="B473" s="50"/>
      <c r="C473" s="115"/>
      <c r="D473" s="22"/>
      <c r="E473" s="22"/>
      <c r="F473" s="22"/>
      <c r="G473" s="22"/>
    </row>
    <row r="474" spans="1:7" x14ac:dyDescent="0.3">
      <c r="A474" s="22"/>
      <c r="B474" s="50"/>
      <c r="C474" s="115"/>
      <c r="D474" s="22"/>
      <c r="E474" s="22"/>
      <c r="F474" s="22"/>
      <c r="G474" s="22"/>
    </row>
    <row r="475" spans="1:7" x14ac:dyDescent="0.3">
      <c r="A475" s="22"/>
      <c r="B475" s="50"/>
      <c r="C475" s="115"/>
      <c r="D475" s="22"/>
      <c r="E475" s="22"/>
      <c r="F475" s="22"/>
      <c r="G475" s="22"/>
    </row>
    <row r="476" spans="1:7" x14ac:dyDescent="0.3">
      <c r="A476" s="22"/>
      <c r="B476" s="50"/>
      <c r="C476" s="115"/>
      <c r="D476" s="22"/>
      <c r="E476" s="22"/>
      <c r="F476" s="22"/>
      <c r="G476" s="20"/>
    </row>
    <row r="477" spans="1:7" x14ac:dyDescent="0.3">
      <c r="A477" s="22"/>
      <c r="B477" s="50"/>
      <c r="C477" s="115"/>
      <c r="D477" s="22"/>
      <c r="E477" s="22"/>
      <c r="F477" s="22"/>
      <c r="G477" s="20"/>
    </row>
    <row r="478" spans="1:7" x14ac:dyDescent="0.3">
      <c r="A478" s="22"/>
      <c r="B478" s="50"/>
      <c r="C478" s="115"/>
      <c r="D478" s="22"/>
      <c r="E478" s="22"/>
      <c r="F478" s="22"/>
      <c r="G478" s="20"/>
    </row>
    <row r="479" spans="1:7" x14ac:dyDescent="0.3">
      <c r="A479" s="22"/>
      <c r="B479" s="50"/>
      <c r="C479" s="115"/>
      <c r="D479" s="51"/>
      <c r="E479" s="51"/>
      <c r="F479" s="51"/>
      <c r="G479" s="51"/>
    </row>
    <row r="480" spans="1:7" x14ac:dyDescent="0.3">
      <c r="A480" s="22"/>
      <c r="B480" s="50"/>
      <c r="C480" s="115"/>
      <c r="D480" s="51"/>
      <c r="E480" s="51"/>
      <c r="F480" s="51"/>
      <c r="G480" s="51"/>
    </row>
    <row r="481" spans="1:7" x14ac:dyDescent="0.3">
      <c r="A481" s="22"/>
      <c r="B481" s="50"/>
      <c r="C481" s="115"/>
      <c r="D481" s="51"/>
      <c r="E481" s="51"/>
      <c r="F481" s="51"/>
      <c r="G481" s="51"/>
    </row>
    <row r="482" spans="1:7" x14ac:dyDescent="0.3">
      <c r="A482" s="41"/>
      <c r="B482" s="41"/>
      <c r="C482" s="41"/>
      <c r="D482" s="41"/>
      <c r="E482" s="41"/>
      <c r="F482" s="41"/>
      <c r="G482" s="41"/>
    </row>
    <row r="483" spans="1:7" x14ac:dyDescent="0.3">
      <c r="A483" s="22"/>
      <c r="B483" s="39"/>
      <c r="C483" s="22"/>
      <c r="D483" s="22"/>
      <c r="E483" s="28"/>
      <c r="F483" s="102"/>
      <c r="G483" s="102"/>
    </row>
    <row r="484" spans="1:7" x14ac:dyDescent="0.3">
      <c r="A484" s="22"/>
      <c r="B484" s="39"/>
      <c r="C484" s="22"/>
      <c r="D484" s="22"/>
      <c r="E484" s="28"/>
      <c r="F484" s="102"/>
      <c r="G484" s="102"/>
    </row>
    <row r="485" spans="1:7" x14ac:dyDescent="0.3">
      <c r="A485" s="22"/>
      <c r="B485" s="39"/>
      <c r="C485" s="22"/>
      <c r="D485" s="22"/>
      <c r="E485" s="28"/>
      <c r="F485" s="102"/>
      <c r="G485" s="102"/>
    </row>
    <row r="486" spans="1:7" x14ac:dyDescent="0.3">
      <c r="A486" s="22"/>
      <c r="B486" s="39"/>
      <c r="C486" s="22"/>
      <c r="D486" s="22"/>
      <c r="E486" s="28"/>
      <c r="F486" s="102"/>
      <c r="G486" s="102"/>
    </row>
    <row r="487" spans="1:7" x14ac:dyDescent="0.3">
      <c r="A487" s="22"/>
      <c r="B487" s="39"/>
      <c r="C487" s="22"/>
      <c r="D487" s="22"/>
      <c r="E487" s="28"/>
      <c r="F487" s="102"/>
      <c r="G487" s="102"/>
    </row>
    <row r="488" spans="1:7" x14ac:dyDescent="0.3">
      <c r="A488" s="22"/>
      <c r="B488" s="39"/>
      <c r="C488" s="22"/>
      <c r="D488" s="22"/>
      <c r="E488" s="28"/>
      <c r="F488" s="102"/>
      <c r="G488" s="102"/>
    </row>
    <row r="489" spans="1:7" x14ac:dyDescent="0.3">
      <c r="A489" s="22"/>
      <c r="B489" s="39"/>
      <c r="C489" s="22"/>
      <c r="D489" s="22"/>
      <c r="E489" s="28"/>
      <c r="F489" s="102"/>
      <c r="G489" s="102"/>
    </row>
    <row r="490" spans="1:7" x14ac:dyDescent="0.3">
      <c r="A490" s="22"/>
      <c r="B490" s="39"/>
      <c r="C490" s="22"/>
      <c r="D490" s="22"/>
      <c r="E490" s="28"/>
      <c r="F490" s="102"/>
      <c r="G490" s="102"/>
    </row>
    <row r="491" spans="1:7" x14ac:dyDescent="0.3">
      <c r="A491" s="22"/>
      <c r="B491" s="39"/>
      <c r="C491" s="22"/>
      <c r="D491" s="22"/>
      <c r="E491" s="28"/>
      <c r="F491" s="102"/>
      <c r="G491" s="102"/>
    </row>
    <row r="492" spans="1:7" x14ac:dyDescent="0.3">
      <c r="A492" s="22"/>
      <c r="B492" s="39"/>
      <c r="C492" s="22"/>
      <c r="D492" s="22"/>
      <c r="E492" s="28"/>
      <c r="F492" s="102"/>
      <c r="G492" s="102"/>
    </row>
    <row r="493" spans="1:7" x14ac:dyDescent="0.3">
      <c r="A493" s="22"/>
      <c r="B493" s="39"/>
      <c r="C493" s="22"/>
      <c r="D493" s="22"/>
      <c r="E493" s="28"/>
      <c r="F493" s="102"/>
      <c r="G493" s="102"/>
    </row>
    <row r="494" spans="1:7" x14ac:dyDescent="0.3">
      <c r="A494" s="22"/>
      <c r="B494" s="39"/>
      <c r="C494" s="22"/>
      <c r="D494" s="22"/>
      <c r="E494" s="28"/>
      <c r="F494" s="102"/>
      <c r="G494" s="102"/>
    </row>
    <row r="495" spans="1:7" x14ac:dyDescent="0.3">
      <c r="A495" s="22"/>
      <c r="B495" s="39"/>
      <c r="C495" s="22"/>
      <c r="D495" s="22"/>
      <c r="E495" s="28"/>
      <c r="F495" s="102"/>
      <c r="G495" s="102"/>
    </row>
    <row r="496" spans="1:7" x14ac:dyDescent="0.3">
      <c r="A496" s="22"/>
      <c r="B496" s="39"/>
      <c r="C496" s="22"/>
      <c r="D496" s="22"/>
      <c r="E496" s="28"/>
      <c r="F496" s="102"/>
      <c r="G496" s="102"/>
    </row>
    <row r="497" spans="1:7" x14ac:dyDescent="0.3">
      <c r="A497" s="22"/>
      <c r="B497" s="39"/>
      <c r="C497" s="22"/>
      <c r="D497" s="22"/>
      <c r="E497" s="28"/>
      <c r="F497" s="102"/>
      <c r="G497" s="102"/>
    </row>
    <row r="498" spans="1:7" x14ac:dyDescent="0.3">
      <c r="A498" s="22"/>
      <c r="B498" s="39"/>
      <c r="C498" s="22"/>
      <c r="D498" s="22"/>
      <c r="E498" s="28"/>
      <c r="F498" s="102"/>
      <c r="G498" s="102"/>
    </row>
    <row r="499" spans="1:7" x14ac:dyDescent="0.3">
      <c r="A499" s="22"/>
      <c r="B499" s="39"/>
      <c r="C499" s="22"/>
      <c r="D499" s="22"/>
      <c r="E499" s="28"/>
      <c r="F499" s="102"/>
      <c r="G499" s="102"/>
    </row>
    <row r="500" spans="1:7" x14ac:dyDescent="0.3">
      <c r="A500" s="22"/>
      <c r="B500" s="39"/>
      <c r="C500" s="22"/>
      <c r="D500" s="22"/>
      <c r="E500" s="28"/>
      <c r="F500" s="102"/>
      <c r="G500" s="102"/>
    </row>
    <row r="501" spans="1:7" x14ac:dyDescent="0.3">
      <c r="A501" s="22"/>
      <c r="B501" s="39"/>
      <c r="C501" s="22"/>
      <c r="D501" s="22"/>
      <c r="E501" s="28"/>
      <c r="F501" s="28"/>
      <c r="G501" s="28"/>
    </row>
    <row r="502" spans="1:7" x14ac:dyDescent="0.3">
      <c r="A502" s="22"/>
      <c r="B502" s="39"/>
      <c r="C502" s="22"/>
      <c r="D502" s="22"/>
      <c r="E502" s="28"/>
      <c r="F502" s="28"/>
      <c r="G502" s="28"/>
    </row>
    <row r="503" spans="1:7" x14ac:dyDescent="0.3">
      <c r="A503" s="22"/>
      <c r="B503" s="39"/>
      <c r="C503" s="22"/>
      <c r="D503" s="22"/>
      <c r="E503" s="28"/>
      <c r="F503" s="28"/>
      <c r="G503" s="28"/>
    </row>
    <row r="504" spans="1:7" x14ac:dyDescent="0.3">
      <c r="A504" s="22"/>
      <c r="B504" s="39"/>
      <c r="C504" s="22"/>
      <c r="D504" s="22"/>
      <c r="E504" s="28"/>
      <c r="F504" s="28"/>
      <c r="G504" s="28"/>
    </row>
    <row r="505" spans="1:7" x14ac:dyDescent="0.3">
      <c r="A505" s="41"/>
      <c r="B505" s="41"/>
      <c r="C505" s="41"/>
      <c r="D505" s="41"/>
      <c r="E505" s="41"/>
      <c r="F505" s="41"/>
      <c r="G505" s="41"/>
    </row>
    <row r="506" spans="1:7" x14ac:dyDescent="0.3">
      <c r="A506" s="22"/>
      <c r="B506" s="39"/>
      <c r="C506" s="22"/>
      <c r="D506" s="22"/>
      <c r="E506" s="28"/>
      <c r="F506" s="102"/>
      <c r="G506" s="102"/>
    </row>
    <row r="507" spans="1:7" x14ac:dyDescent="0.3">
      <c r="A507" s="22"/>
      <c r="B507" s="39"/>
      <c r="C507" s="22"/>
      <c r="D507" s="22"/>
      <c r="E507" s="28"/>
      <c r="F507" s="102"/>
      <c r="G507" s="102"/>
    </row>
    <row r="508" spans="1:7" x14ac:dyDescent="0.3">
      <c r="A508" s="22"/>
      <c r="B508" s="39"/>
      <c r="C508" s="22"/>
      <c r="D508" s="22"/>
      <c r="E508" s="28"/>
      <c r="F508" s="102"/>
      <c r="G508" s="102"/>
    </row>
    <row r="509" spans="1:7" x14ac:dyDescent="0.3">
      <c r="A509" s="22"/>
      <c r="B509" s="39"/>
      <c r="C509" s="22"/>
      <c r="D509" s="22"/>
      <c r="E509" s="28"/>
      <c r="F509" s="102"/>
      <c r="G509" s="102"/>
    </row>
    <row r="510" spans="1:7" x14ac:dyDescent="0.3">
      <c r="A510" s="22"/>
      <c r="B510" s="39"/>
      <c r="C510" s="22"/>
      <c r="D510" s="22"/>
      <c r="E510" s="28"/>
      <c r="F510" s="102"/>
      <c r="G510" s="102"/>
    </row>
    <row r="511" spans="1:7" x14ac:dyDescent="0.3">
      <c r="A511" s="22"/>
      <c r="B511" s="39"/>
      <c r="C511" s="22"/>
      <c r="D511" s="22"/>
      <c r="E511" s="28"/>
      <c r="F511" s="102"/>
      <c r="G511" s="102"/>
    </row>
    <row r="512" spans="1:7" x14ac:dyDescent="0.3">
      <c r="A512" s="22"/>
      <c r="B512" s="39"/>
      <c r="C512" s="22"/>
      <c r="D512" s="22"/>
      <c r="E512" s="28"/>
      <c r="F512" s="102"/>
      <c r="G512" s="102"/>
    </row>
    <row r="513" spans="1:7" x14ac:dyDescent="0.3">
      <c r="A513" s="22"/>
      <c r="B513" s="39"/>
      <c r="C513" s="22"/>
      <c r="D513" s="22"/>
      <c r="E513" s="28"/>
      <c r="F513" s="102"/>
      <c r="G513" s="102"/>
    </row>
    <row r="514" spans="1:7" x14ac:dyDescent="0.3">
      <c r="A514" s="22"/>
      <c r="B514" s="39"/>
      <c r="C514" s="22"/>
      <c r="D514" s="22"/>
      <c r="E514" s="28"/>
      <c r="F514" s="102"/>
      <c r="G514" s="102"/>
    </row>
    <row r="515" spans="1:7" x14ac:dyDescent="0.3">
      <c r="A515" s="22"/>
      <c r="B515" s="39"/>
      <c r="C515" s="22"/>
      <c r="D515" s="22"/>
      <c r="E515" s="28"/>
      <c r="F515" s="28"/>
      <c r="G515" s="28"/>
    </row>
  </sheetData>
  <sheetProtection algorithmName="SHA-512" hashValue="J6uaqSEsBPS1VwTlO4S1J9KfcYbEWe5NcNkW8+o2O9qHTYpo7A0yv2cRIOVjks2Ggm53ZMqitF8AUL7LluOEUA==" saltValue="JgQUCIDwRvCB4/YeK7P3AQ==" spinCount="100000" sheet="1" formatCells="0" formatColumns="0" formatRows="0" insertHyperlinks="0" sort="0" autoFilter="0" pivotTables="0"/>
  <protectedRanges>
    <protectedRange sqref="C5 B83:E120 E23:G25 C52:D61 C65:D80 C63:D63 C33:D50 C16:D25 C27:D31 C26:H26" name="Optional ECBECAIs_2"/>
  </protectedRanges>
  <mergeCells count="13">
    <mergeCell ref="E13:F13"/>
    <mergeCell ref="G13:H13"/>
    <mergeCell ref="B15:D15"/>
    <mergeCell ref="B20:D20"/>
    <mergeCell ref="A1:B1"/>
    <mergeCell ref="E5:F5"/>
    <mergeCell ref="B7:C7"/>
    <mergeCell ref="E7:H7"/>
    <mergeCell ref="B8:C8"/>
    <mergeCell ref="E8:H12"/>
    <mergeCell ref="B9:C9"/>
    <mergeCell ref="B10:C10"/>
    <mergeCell ref="B11:C11"/>
  </mergeCells>
  <phoneticPr fontId="42" type="noConversion"/>
  <hyperlinks>
    <hyperlink ref="E6:F6" r:id="rId1" display="RESPONSE DYNAMIC MONITORING REPORT" xr:uid="{565ECBB5-0C0B-4188-BD1D-26CCC43A6E95}"/>
    <hyperlink ref="G5" r:id="rId2" xr:uid="{BC00DB34-7E2C-4544-810A-8EFD9AC96975}"/>
    <hyperlink ref="B8:C8" location="'Temp. Optional COVID 19 impact'!B14" display="1.  Share of assets affected by payment holidays caused by COVID 19" xr:uid="{B1286628-8C5D-4238-8B46-BF5E1B536A55}"/>
    <hyperlink ref="B9:C9" location="'Temp. Optional COVID 19 impact'!B19" display="2. Additional information on the cover pool section affected by payment holidays" xr:uid="{582BECC1-916B-4BD7-B53A-39C29B74DE3A}"/>
  </hyperlinks>
  <pageMargins left="0.7" right="0.7" top="0.75" bottom="0.75" header="0.3" footer="0.3"/>
  <pageSetup paperSize="9" orientation="portrait" r:id="rId3"/>
</worksheet>
</file>

<file path=docProps/app.xml><?xml version="1.0" encoding="utf-8"?>
<Properties xmlns="http://schemas.openxmlformats.org/officeDocument/2006/extended-properties" xmlns:vt="http://schemas.openxmlformats.org/officeDocument/2006/docPropsVTypes">
  <TotalTime>0</TotalTime>
  <Application>Microsoft Excel</Application>
  <DocSecurity>0</DocSecurity>
  <ScaleCrop>false</ScaleCrop>
  <HeadingPairs>
    <vt:vector size="4" baseType="variant">
      <vt:variant>
        <vt:lpstr>Worksheets</vt:lpstr>
      </vt:variant>
      <vt:variant>
        <vt:i4>9</vt:i4>
      </vt:variant>
      <vt:variant>
        <vt:lpstr>Named Ranges</vt:lpstr>
      </vt:variant>
      <vt:variant>
        <vt:i4>9</vt:i4>
      </vt:variant>
    </vt:vector>
  </HeadingPairs>
  <TitlesOfParts>
    <vt:vector size="18" baseType="lpstr">
      <vt:lpstr>Disclaimer</vt:lpstr>
      <vt:lpstr>Introduction</vt:lpstr>
      <vt:lpstr>A. HTT General</vt:lpstr>
      <vt:lpstr>B1. HTT Mortgage Assets</vt:lpstr>
      <vt:lpstr>C. HTT Harmonised Glossary</vt:lpstr>
      <vt:lpstr>D. Covered Bond Report</vt:lpstr>
      <vt:lpstr>E. Optional ECB-ECAIs data</vt:lpstr>
      <vt:lpstr>F1. Sustainable M data</vt:lpstr>
      <vt:lpstr>G1. Crisis M Payment Holidays</vt:lpstr>
      <vt:lpstr>Disclaimer!general_tc</vt:lpstr>
      <vt:lpstr>'A. HTT General'!Print_Area</vt:lpstr>
      <vt:lpstr>'B1. HTT Mortgage Assets'!Print_Area</vt:lpstr>
      <vt:lpstr>'C. HTT Harmonised Glossary'!Print_Area</vt:lpstr>
      <vt:lpstr>Disclaimer!Print_Area</vt:lpstr>
      <vt:lpstr>'E. Optional ECB-ECAIs data'!Print_Area</vt:lpstr>
      <vt:lpstr>Introduction!Print_Area</vt:lpstr>
      <vt:lpstr>Disclaimer!Print_Titles</vt:lpstr>
      <vt:lpstr>Disclaimer!privacy_policy</vt:lpstr>
    </vt:vector>
  </TitlesOfParts>
  <Company>European Mortgage Federation</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Paolo Colonna</dc:creator>
  <cp:lastModifiedBy>Elitsa Naydenova</cp:lastModifiedBy>
  <cp:lastPrinted>2016-05-20T08:25:54Z</cp:lastPrinted>
  <dcterms:created xsi:type="dcterms:W3CDTF">2016-04-21T08:07:20Z</dcterms:created>
  <dcterms:modified xsi:type="dcterms:W3CDTF">2023-10-26T16:32:19Z</dcterms:modified>
</cp:coreProperties>
</file>